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a Filgueiras\Documents\"/>
    </mc:Choice>
  </mc:AlternateContent>
  <xr:revisionPtr revIDLastSave="0" documentId="13_ncr:1_{046D35C5-FD71-471E-AEC9-601D01D55C30}" xr6:coauthVersionLast="47" xr6:coauthVersionMax="47" xr10:uidLastSave="{00000000-0000-0000-0000-000000000000}"/>
  <bookViews>
    <workbookView xWindow="-120" yWindow="-120" windowWidth="20730" windowHeight="11160" tabRatio="865" activeTab="1" xr2:uid="{7528B204-91A7-4AA6-B8C0-30B05AE9569F}"/>
  </bookViews>
  <sheets>
    <sheet name="LULC - Subbs" sheetId="6" r:id="rId1"/>
    <sheet name="Transition Amaozn" sheetId="7" r:id="rId2"/>
    <sheet name="Unready Time Series (P and ET)" sheetId="3" r:id="rId3"/>
    <sheet name="Organized Data (P and ET)- Subs" sheetId="2" r:id="rId4"/>
    <sheet name="P Accumulated" sheetId="4" r:id="rId5"/>
    <sheet name="ET Accumulated" sheetId="5" r:id="rId6"/>
  </sheets>
  <externalReferences>
    <externalReference r:id="rId7"/>
    <externalReference r:id="rId8"/>
  </externalReferences>
  <definedNames>
    <definedName name="_xlnm._FilterDatabase" localSheetId="0" hidden="1">'LULC - Subbs'!$Z$33:$AA$33</definedName>
    <definedName name="_xlnm._FilterDatabase" localSheetId="1" hidden="1">'Transition Amaozn'!$B$1:$I$1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F2" i="7"/>
  <c r="G2" i="7"/>
  <c r="I2" i="7"/>
  <c r="E3" i="7"/>
  <c r="F3" i="7"/>
  <c r="G3" i="7"/>
  <c r="I3" i="7"/>
  <c r="E4" i="7"/>
  <c r="F4" i="7"/>
  <c r="G4" i="7"/>
  <c r="I4" i="7"/>
  <c r="E5" i="7"/>
  <c r="F5" i="7"/>
  <c r="G5" i="7"/>
  <c r="E6" i="7"/>
  <c r="F6" i="7"/>
  <c r="G6" i="7"/>
  <c r="I6" i="7"/>
  <c r="E7" i="7"/>
  <c r="F7" i="7"/>
  <c r="I7" i="7"/>
  <c r="E8" i="7"/>
  <c r="F8" i="7"/>
  <c r="G8" i="7"/>
  <c r="I8" i="7"/>
  <c r="E9" i="7"/>
  <c r="G9" i="7" s="1"/>
  <c r="F9" i="7"/>
  <c r="I9" i="7"/>
  <c r="E10" i="7"/>
  <c r="F10" i="7"/>
  <c r="G10" i="7"/>
  <c r="I10" i="7"/>
  <c r="E11" i="7"/>
  <c r="G11" i="7" s="1"/>
  <c r="F11" i="7"/>
  <c r="I11" i="7"/>
  <c r="E12" i="7"/>
  <c r="F12" i="7"/>
  <c r="G12" i="7"/>
  <c r="I12" i="7"/>
  <c r="E13" i="7"/>
  <c r="G13" i="7" s="1"/>
  <c r="F13" i="7"/>
  <c r="I13" i="7"/>
  <c r="E14" i="7"/>
  <c r="F14" i="7"/>
  <c r="G14" i="7"/>
  <c r="I14" i="7"/>
  <c r="E15" i="7"/>
  <c r="G15" i="7" s="1"/>
  <c r="F15" i="7"/>
  <c r="I15" i="7"/>
  <c r="E16" i="7"/>
  <c r="F16" i="7"/>
  <c r="G16" i="7"/>
  <c r="I16" i="7"/>
  <c r="E17" i="7"/>
  <c r="G17" i="7" s="1"/>
  <c r="F17" i="7"/>
  <c r="I17" i="7"/>
  <c r="E18" i="7"/>
  <c r="F18" i="7"/>
  <c r="G18" i="7"/>
  <c r="I18" i="7"/>
  <c r="E19" i="7"/>
  <c r="G19" i="7" s="1"/>
  <c r="F19" i="7"/>
  <c r="I19" i="7"/>
  <c r="E20" i="7"/>
  <c r="F20" i="7"/>
  <c r="G20" i="7" s="1"/>
  <c r="I20" i="7"/>
  <c r="E21" i="7"/>
  <c r="F21" i="7"/>
  <c r="G21" i="7"/>
  <c r="I21" i="7"/>
  <c r="E22" i="7"/>
  <c r="F22" i="7"/>
  <c r="G22" i="7"/>
  <c r="I22" i="7"/>
  <c r="E23" i="7"/>
  <c r="F23" i="7"/>
  <c r="G23" i="7"/>
  <c r="E24" i="7"/>
  <c r="G24" i="7" s="1"/>
  <c r="F24" i="7"/>
  <c r="I24" i="7"/>
  <c r="M20" i="7" s="1"/>
  <c r="E25" i="7"/>
  <c r="F25" i="7"/>
  <c r="G25" i="7" s="1"/>
  <c r="I25" i="7"/>
  <c r="E26" i="7"/>
  <c r="F26" i="7"/>
  <c r="G26" i="7"/>
  <c r="I26" i="7"/>
  <c r="E27" i="7"/>
  <c r="F27" i="7"/>
  <c r="G27" i="7"/>
  <c r="I27" i="7"/>
  <c r="E28" i="7"/>
  <c r="F28" i="7"/>
  <c r="G28" i="7"/>
  <c r="I28" i="7"/>
  <c r="M21" i="7" s="1"/>
  <c r="M28" i="7"/>
  <c r="E29" i="7"/>
  <c r="F29" i="7"/>
  <c r="G29" i="7"/>
  <c r="I29" i="7"/>
  <c r="E30" i="7"/>
  <c r="F30" i="7"/>
  <c r="G30" i="7"/>
  <c r="I30" i="7"/>
  <c r="M26" i="7" s="1"/>
  <c r="E31" i="7"/>
  <c r="F31" i="7"/>
  <c r="G31" i="7"/>
  <c r="I31" i="7"/>
  <c r="E32" i="7"/>
  <c r="G32" i="7" s="1"/>
  <c r="F32" i="7"/>
  <c r="I32" i="7"/>
  <c r="M33" i="7" s="1"/>
  <c r="E33" i="7"/>
  <c r="G33" i="7" s="1"/>
  <c r="F33" i="7"/>
  <c r="I33" i="7"/>
  <c r="M48" i="7" s="1"/>
  <c r="E34" i="7"/>
  <c r="G34" i="7" s="1"/>
  <c r="F34" i="7"/>
  <c r="I34" i="7"/>
  <c r="E35" i="7"/>
  <c r="F35" i="7"/>
  <c r="G35" i="7"/>
  <c r="E36" i="7"/>
  <c r="G36" i="7" s="1"/>
  <c r="F36" i="7"/>
  <c r="I36" i="7"/>
  <c r="E37" i="7"/>
  <c r="F37" i="7"/>
  <c r="G37" i="7" s="1"/>
  <c r="I37" i="7"/>
  <c r="E38" i="7"/>
  <c r="F38" i="7"/>
  <c r="G38" i="7" s="1"/>
  <c r="I38" i="7"/>
  <c r="E39" i="7"/>
  <c r="F39" i="7"/>
  <c r="G39" i="7"/>
  <c r="I39" i="7"/>
  <c r="E40" i="7"/>
  <c r="F40" i="7"/>
  <c r="G40" i="7"/>
  <c r="I40" i="7"/>
  <c r="E41" i="7"/>
  <c r="F41" i="7"/>
  <c r="G41" i="7"/>
  <c r="I41" i="7"/>
  <c r="E42" i="7"/>
  <c r="G42" i="7" s="1"/>
  <c r="F42" i="7"/>
  <c r="I42" i="7"/>
  <c r="E43" i="7"/>
  <c r="G43" i="7" s="1"/>
  <c r="F43" i="7"/>
  <c r="E44" i="7"/>
  <c r="F44" i="7"/>
  <c r="G44" i="7"/>
  <c r="I44" i="7"/>
  <c r="E45" i="7"/>
  <c r="F45" i="7"/>
  <c r="G45" i="7"/>
  <c r="I45" i="7"/>
  <c r="E46" i="7"/>
  <c r="F46" i="7"/>
  <c r="G46" i="7"/>
  <c r="I46" i="7"/>
  <c r="E47" i="7"/>
  <c r="G47" i="7" s="1"/>
  <c r="F47" i="7"/>
  <c r="I47" i="7"/>
  <c r="E48" i="7"/>
  <c r="G48" i="7" s="1"/>
  <c r="F48" i="7"/>
  <c r="I48" i="7"/>
  <c r="M38" i="7" s="1"/>
  <c r="E49" i="7"/>
  <c r="G49" i="7" s="1"/>
  <c r="F49" i="7"/>
  <c r="I49" i="7"/>
  <c r="E50" i="7"/>
  <c r="F50" i="7"/>
  <c r="G50" i="7" s="1"/>
  <c r="I50" i="7"/>
  <c r="E51" i="7"/>
  <c r="F51" i="7"/>
  <c r="G51" i="7"/>
  <c r="I51" i="7"/>
  <c r="E52" i="7"/>
  <c r="F52" i="7"/>
  <c r="G52" i="7" s="1"/>
  <c r="E53" i="7"/>
  <c r="G53" i="7" s="1"/>
  <c r="F53" i="7"/>
  <c r="I53" i="7"/>
  <c r="E54" i="7"/>
  <c r="F54" i="7"/>
  <c r="G54" i="7"/>
  <c r="I54" i="7"/>
  <c r="E55" i="7"/>
  <c r="G55" i="7" s="1"/>
  <c r="F55" i="7"/>
  <c r="I55" i="7"/>
  <c r="E56" i="7"/>
  <c r="F56" i="7"/>
  <c r="G56" i="7"/>
  <c r="I56" i="7"/>
  <c r="E57" i="7"/>
  <c r="G57" i="7" s="1"/>
  <c r="F57" i="7"/>
  <c r="I57" i="7"/>
  <c r="E58" i="7"/>
  <c r="F58" i="7"/>
  <c r="G58" i="7"/>
  <c r="I58" i="7"/>
  <c r="E59" i="7"/>
  <c r="G59" i="7" s="1"/>
  <c r="F59" i="7"/>
  <c r="I59" i="7"/>
  <c r="E60" i="7"/>
  <c r="F60" i="7"/>
  <c r="G60" i="7"/>
  <c r="I60" i="7"/>
  <c r="E61" i="7"/>
  <c r="G61" i="7" s="1"/>
  <c r="F61" i="7"/>
  <c r="I61" i="7"/>
  <c r="E62" i="7"/>
  <c r="F62" i="7"/>
  <c r="G62" i="7"/>
  <c r="I62" i="7"/>
  <c r="E63" i="7"/>
  <c r="G63" i="7" s="1"/>
  <c r="F63" i="7"/>
  <c r="I63" i="7"/>
  <c r="E64" i="7"/>
  <c r="F64" i="7"/>
  <c r="G64" i="7"/>
  <c r="I64" i="7"/>
  <c r="E65" i="7"/>
  <c r="G65" i="7" s="1"/>
  <c r="F65" i="7"/>
  <c r="I65" i="7"/>
  <c r="E66" i="7"/>
  <c r="F66" i="7"/>
  <c r="G66" i="7"/>
  <c r="I66" i="7"/>
  <c r="L66" i="7"/>
  <c r="E67" i="7"/>
  <c r="F67" i="7"/>
  <c r="G67" i="7"/>
  <c r="I67" i="7"/>
  <c r="E68" i="7"/>
  <c r="F68" i="7"/>
  <c r="G68" i="7" s="1"/>
  <c r="I68" i="7"/>
  <c r="E69" i="7"/>
  <c r="F69" i="7"/>
  <c r="G69" i="7"/>
  <c r="I69" i="7"/>
  <c r="E70" i="7"/>
  <c r="F70" i="7"/>
  <c r="G70" i="7" s="1"/>
  <c r="I70" i="7"/>
  <c r="E71" i="7"/>
  <c r="F71" i="7"/>
  <c r="G71" i="7"/>
  <c r="I71" i="7"/>
  <c r="E72" i="7"/>
  <c r="F72" i="7"/>
  <c r="G72" i="7" s="1"/>
  <c r="E73" i="7"/>
  <c r="G73" i="7" s="1"/>
  <c r="F73" i="7"/>
  <c r="I73" i="7"/>
  <c r="E74" i="7"/>
  <c r="F74" i="7"/>
  <c r="G74" i="7"/>
  <c r="I74" i="7"/>
  <c r="E75" i="7"/>
  <c r="G75" i="7" s="1"/>
  <c r="F75" i="7"/>
  <c r="I75" i="7"/>
  <c r="E76" i="7"/>
  <c r="F76" i="7"/>
  <c r="G76" i="7"/>
  <c r="I76" i="7"/>
  <c r="E77" i="7"/>
  <c r="G77" i="7" s="1"/>
  <c r="F77" i="7"/>
  <c r="I77" i="7"/>
  <c r="E78" i="7"/>
  <c r="F78" i="7"/>
  <c r="G78" i="7"/>
  <c r="I78" i="7"/>
  <c r="E79" i="7"/>
  <c r="G79" i="7" s="1"/>
  <c r="F79" i="7"/>
  <c r="I79" i="7"/>
  <c r="E80" i="7"/>
  <c r="F80" i="7"/>
  <c r="G80" i="7"/>
  <c r="I80" i="7"/>
  <c r="E81" i="7"/>
  <c r="G81" i="7" s="1"/>
  <c r="F81" i="7"/>
  <c r="I81" i="7"/>
  <c r="E82" i="7"/>
  <c r="F82" i="7"/>
  <c r="G82" i="7"/>
  <c r="I82" i="7"/>
  <c r="E83" i="7"/>
  <c r="G83" i="7" s="1"/>
  <c r="F83" i="7"/>
  <c r="I83" i="7"/>
  <c r="E84" i="7"/>
  <c r="F84" i="7"/>
  <c r="G84" i="7"/>
  <c r="I84" i="7"/>
  <c r="E85" i="7"/>
  <c r="G85" i="7" s="1"/>
  <c r="F85" i="7"/>
  <c r="I85" i="7"/>
  <c r="E86" i="7"/>
  <c r="F86" i="7"/>
  <c r="G86" i="7"/>
  <c r="I86" i="7"/>
  <c r="E87" i="7"/>
  <c r="G87" i="7" s="1"/>
  <c r="F87" i="7"/>
  <c r="I87" i="7"/>
  <c r="E88" i="7"/>
  <c r="F88" i="7"/>
  <c r="G88" i="7"/>
  <c r="I88" i="7"/>
  <c r="E89" i="7"/>
  <c r="G89" i="7" s="1"/>
  <c r="F89" i="7"/>
  <c r="I89" i="7"/>
  <c r="E90" i="7"/>
  <c r="F90" i="7"/>
  <c r="G90" i="7"/>
  <c r="I90" i="7"/>
  <c r="E91" i="7"/>
  <c r="G91" i="7" s="1"/>
  <c r="F91" i="7"/>
  <c r="I91" i="7"/>
  <c r="E92" i="7"/>
  <c r="F92" i="7"/>
  <c r="G92" i="7"/>
  <c r="I92" i="7"/>
  <c r="E93" i="7"/>
  <c r="G93" i="7" s="1"/>
  <c r="F93" i="7"/>
  <c r="I93" i="7"/>
  <c r="E94" i="7"/>
  <c r="F94" i="7"/>
  <c r="G94" i="7"/>
  <c r="I94" i="7"/>
  <c r="E95" i="7"/>
  <c r="G95" i="7" s="1"/>
  <c r="F95" i="7"/>
  <c r="I95" i="7"/>
  <c r="E96" i="7"/>
  <c r="F96" i="7"/>
  <c r="G96" i="7"/>
  <c r="I96" i="7"/>
  <c r="E97" i="7"/>
  <c r="G97" i="7" s="1"/>
  <c r="F97" i="7"/>
  <c r="I97" i="7"/>
  <c r="E98" i="7"/>
  <c r="F98" i="7"/>
  <c r="G98" i="7"/>
  <c r="I98" i="7"/>
  <c r="E99" i="7"/>
  <c r="G99" i="7" s="1"/>
  <c r="F99" i="7"/>
  <c r="I99" i="7"/>
  <c r="E100" i="7"/>
  <c r="F100" i="7"/>
  <c r="G100" i="7"/>
  <c r="I100" i="7"/>
  <c r="E101" i="7"/>
  <c r="G101" i="7" s="1"/>
  <c r="F101" i="7"/>
  <c r="E102" i="7"/>
  <c r="G102" i="7" s="1"/>
  <c r="F102" i="7"/>
  <c r="I102" i="7"/>
  <c r="E103" i="7"/>
  <c r="F103" i="7"/>
  <c r="G103" i="7"/>
  <c r="I103" i="7"/>
  <c r="E104" i="7"/>
  <c r="G104" i="7" s="1"/>
  <c r="F104" i="7"/>
  <c r="I104" i="7"/>
  <c r="E105" i="7"/>
  <c r="F105" i="7"/>
  <c r="G105" i="7"/>
  <c r="I105" i="7"/>
  <c r="E106" i="7"/>
  <c r="G106" i="7" s="1"/>
  <c r="F106" i="7"/>
  <c r="I106" i="7"/>
  <c r="E107" i="7"/>
  <c r="F107" i="7"/>
  <c r="G107" i="7"/>
  <c r="I107" i="7"/>
  <c r="E108" i="7"/>
  <c r="G108" i="7" s="1"/>
  <c r="F108" i="7"/>
  <c r="I108" i="7"/>
  <c r="E109" i="7"/>
  <c r="F109" i="7"/>
  <c r="G109" i="7"/>
  <c r="I109" i="7"/>
  <c r="E110" i="7"/>
  <c r="G110" i="7" s="1"/>
  <c r="F110" i="7"/>
  <c r="I110" i="7"/>
  <c r="E111" i="7"/>
  <c r="F111" i="7"/>
  <c r="G111" i="7"/>
  <c r="I111" i="7"/>
  <c r="E112" i="7"/>
  <c r="G112" i="7" s="1"/>
  <c r="F112" i="7"/>
  <c r="I112" i="7"/>
  <c r="E113" i="7"/>
  <c r="F113" i="7"/>
  <c r="G113" i="7"/>
  <c r="I113" i="7"/>
  <c r="E114" i="7"/>
  <c r="G114" i="7" s="1"/>
  <c r="F114" i="7"/>
  <c r="I114" i="7"/>
  <c r="E115" i="7"/>
  <c r="F115" i="7"/>
  <c r="G115" i="7"/>
  <c r="I115" i="7"/>
  <c r="E116" i="7"/>
  <c r="G116" i="7" s="1"/>
  <c r="F116" i="7"/>
  <c r="I116" i="7"/>
  <c r="E117" i="7"/>
  <c r="F117" i="7"/>
  <c r="G117" i="7"/>
  <c r="I117" i="7"/>
  <c r="E118" i="7"/>
  <c r="G118" i="7" s="1"/>
  <c r="F118" i="7"/>
  <c r="I118" i="7"/>
  <c r="E119" i="7"/>
  <c r="F119" i="7"/>
  <c r="G119" i="7"/>
  <c r="I119" i="7"/>
  <c r="E120" i="7"/>
  <c r="G120" i="7" s="1"/>
  <c r="F120" i="7"/>
  <c r="I120" i="7"/>
  <c r="E121" i="7"/>
  <c r="F121" i="7"/>
  <c r="G121" i="7"/>
  <c r="I121" i="7"/>
  <c r="E122" i="7"/>
  <c r="G122" i="7" s="1"/>
  <c r="F122" i="7"/>
  <c r="I122" i="7"/>
  <c r="E123" i="7"/>
  <c r="F123" i="7"/>
  <c r="G123" i="7"/>
  <c r="I123" i="7"/>
  <c r="E124" i="7"/>
  <c r="G124" i="7" s="1"/>
  <c r="F124" i="7"/>
  <c r="I124" i="7"/>
  <c r="E125" i="7"/>
  <c r="F125" i="7"/>
  <c r="G125" i="7"/>
  <c r="I125" i="7"/>
  <c r="E126" i="7"/>
  <c r="G126" i="7" s="1"/>
  <c r="F126" i="7"/>
  <c r="I126" i="7"/>
  <c r="E127" i="7"/>
  <c r="F127" i="7"/>
  <c r="G127" i="7"/>
  <c r="I127" i="7"/>
  <c r="E128" i="7"/>
  <c r="G128" i="7" s="1"/>
  <c r="F128" i="7"/>
  <c r="I128" i="7"/>
  <c r="E129" i="7"/>
  <c r="F129" i="7"/>
  <c r="G129" i="7"/>
  <c r="I129" i="7"/>
  <c r="E130" i="7"/>
  <c r="G130" i="7" s="1"/>
  <c r="F130" i="7"/>
  <c r="I130" i="7"/>
  <c r="E131" i="7"/>
  <c r="F131" i="7"/>
  <c r="G131" i="7"/>
  <c r="I131" i="7"/>
  <c r="E132" i="7"/>
  <c r="G132" i="7" s="1"/>
  <c r="F132" i="7"/>
  <c r="I132" i="7"/>
  <c r="E133" i="7"/>
  <c r="F133" i="7"/>
  <c r="G133" i="7"/>
  <c r="E134" i="7"/>
  <c r="F134" i="7"/>
  <c r="G134" i="7" s="1"/>
  <c r="I134" i="7"/>
  <c r="E135" i="7"/>
  <c r="G135" i="7" s="1"/>
  <c r="F135" i="7"/>
  <c r="I135" i="7"/>
  <c r="E136" i="7"/>
  <c r="F136" i="7"/>
  <c r="G136" i="7" s="1"/>
  <c r="I136" i="7"/>
  <c r="E137" i="7"/>
  <c r="G137" i="7" s="1"/>
  <c r="F137" i="7"/>
  <c r="I137" i="7"/>
  <c r="E138" i="7"/>
  <c r="F138" i="7"/>
  <c r="G138" i="7" s="1"/>
  <c r="I138" i="7"/>
  <c r="E139" i="7"/>
  <c r="G139" i="7" s="1"/>
  <c r="F139" i="7"/>
  <c r="I139" i="7"/>
  <c r="E140" i="7"/>
  <c r="F140" i="7"/>
  <c r="G140" i="7" s="1"/>
  <c r="I140" i="7"/>
  <c r="E141" i="7"/>
  <c r="G141" i="7" s="1"/>
  <c r="F141" i="7"/>
  <c r="I141" i="7"/>
  <c r="E142" i="7"/>
  <c r="F142" i="7"/>
  <c r="G142" i="7" s="1"/>
  <c r="I142" i="7"/>
  <c r="E143" i="7"/>
  <c r="G143" i="7" s="1"/>
  <c r="F143" i="7"/>
  <c r="I143" i="7"/>
  <c r="E144" i="7"/>
  <c r="F144" i="7"/>
  <c r="G144" i="7" s="1"/>
  <c r="I144" i="7"/>
  <c r="E145" i="7"/>
  <c r="G145" i="7" s="1"/>
  <c r="F145" i="7"/>
  <c r="I145" i="7"/>
  <c r="E146" i="7"/>
  <c r="F146" i="7"/>
  <c r="G146" i="7" s="1"/>
  <c r="I146" i="7"/>
  <c r="E147" i="7"/>
  <c r="G147" i="7" s="1"/>
  <c r="F147" i="7"/>
  <c r="I147" i="7"/>
  <c r="E148" i="7"/>
  <c r="F148" i="7"/>
  <c r="G148" i="7" s="1"/>
  <c r="I148" i="7"/>
  <c r="E149" i="7"/>
  <c r="G149" i="7" s="1"/>
  <c r="F149" i="7"/>
  <c r="I149" i="7"/>
  <c r="E150" i="7"/>
  <c r="F150" i="7"/>
  <c r="G150" i="7" s="1"/>
  <c r="I150" i="7"/>
  <c r="E151" i="7"/>
  <c r="G151" i="7" s="1"/>
  <c r="F151" i="7"/>
  <c r="I151" i="7"/>
  <c r="E152" i="7"/>
  <c r="F152" i="7"/>
  <c r="G152" i="7" s="1"/>
  <c r="I152" i="7"/>
  <c r="E153" i="7"/>
  <c r="G153" i="7" s="1"/>
  <c r="F153" i="7"/>
  <c r="I153" i="7"/>
  <c r="E154" i="7"/>
  <c r="F154" i="7"/>
  <c r="G154" i="7" s="1"/>
  <c r="I154" i="7"/>
  <c r="E155" i="7"/>
  <c r="G155" i="7" s="1"/>
  <c r="F155" i="7"/>
  <c r="I155" i="7"/>
  <c r="E156" i="7"/>
  <c r="F156" i="7"/>
  <c r="G156" i="7" s="1"/>
  <c r="I156" i="7"/>
  <c r="E157" i="7"/>
  <c r="G157" i="7" s="1"/>
  <c r="F157" i="7"/>
  <c r="I157" i="7"/>
  <c r="E158" i="7"/>
  <c r="F158" i="7"/>
  <c r="G158" i="7" s="1"/>
  <c r="I158" i="7"/>
  <c r="E159" i="7"/>
  <c r="G159" i="7" s="1"/>
  <c r="F159" i="7"/>
  <c r="I159" i="7"/>
  <c r="E160" i="7"/>
  <c r="F160" i="7"/>
  <c r="G160" i="7" s="1"/>
  <c r="E161" i="7"/>
  <c r="F161" i="7"/>
  <c r="G161" i="7" s="1"/>
  <c r="I161" i="7"/>
  <c r="E162" i="7"/>
  <c r="G162" i="7" s="1"/>
  <c r="F162" i="7"/>
  <c r="I162" i="7"/>
  <c r="E163" i="7"/>
  <c r="F163" i="7"/>
  <c r="G163" i="7" s="1"/>
  <c r="I163" i="7"/>
  <c r="E164" i="7"/>
  <c r="G164" i="7" s="1"/>
  <c r="F164" i="7"/>
  <c r="I164" i="7"/>
  <c r="E165" i="7"/>
  <c r="F165" i="7"/>
  <c r="G165" i="7" s="1"/>
  <c r="I165" i="7"/>
  <c r="E166" i="7"/>
  <c r="G166" i="7" s="1"/>
  <c r="F166" i="7"/>
  <c r="E167" i="7"/>
  <c r="F167" i="7"/>
  <c r="G167" i="7"/>
  <c r="I167" i="7"/>
  <c r="E168" i="7"/>
  <c r="G168" i="7" s="1"/>
  <c r="F168" i="7"/>
  <c r="I168" i="7"/>
  <c r="E169" i="7"/>
  <c r="F169" i="7"/>
  <c r="G169" i="7"/>
  <c r="I169" i="7"/>
  <c r="E170" i="7"/>
  <c r="G170" i="7" s="1"/>
  <c r="F170" i="7"/>
  <c r="I170" i="7"/>
  <c r="E171" i="7"/>
  <c r="F171" i="7"/>
  <c r="G171" i="7"/>
  <c r="I171" i="7"/>
  <c r="E172" i="7"/>
  <c r="G172" i="7" s="1"/>
  <c r="F172" i="7"/>
  <c r="I172" i="7"/>
  <c r="E173" i="7"/>
  <c r="F173" i="7"/>
  <c r="G173" i="7"/>
  <c r="I173" i="7"/>
  <c r="E174" i="7"/>
  <c r="G174" i="7" s="1"/>
  <c r="F174" i="7"/>
  <c r="I174" i="7"/>
  <c r="E175" i="7"/>
  <c r="F175" i="7"/>
  <c r="G175" i="7"/>
  <c r="I175" i="7"/>
  <c r="E176" i="7"/>
  <c r="G176" i="7" s="1"/>
  <c r="F176" i="7"/>
  <c r="I176" i="7"/>
  <c r="E177" i="7"/>
  <c r="F177" i="7"/>
  <c r="G177" i="7"/>
  <c r="I177" i="7"/>
  <c r="E178" i="7"/>
  <c r="G178" i="7" s="1"/>
  <c r="F178" i="7"/>
  <c r="I178" i="7"/>
  <c r="E179" i="7"/>
  <c r="F179" i="7"/>
  <c r="G179" i="7"/>
  <c r="I179" i="7"/>
  <c r="E180" i="7"/>
  <c r="G180" i="7" s="1"/>
  <c r="F180" i="7"/>
  <c r="I180" i="7"/>
  <c r="E181" i="7"/>
  <c r="F181" i="7"/>
  <c r="G181" i="7"/>
  <c r="I181" i="7"/>
  <c r="E182" i="7"/>
  <c r="G182" i="7" s="1"/>
  <c r="F182" i="7"/>
  <c r="I182" i="7"/>
  <c r="E183" i="7"/>
  <c r="F183" i="7"/>
  <c r="G183" i="7"/>
  <c r="E184" i="7"/>
  <c r="G184" i="7" s="1"/>
  <c r="F184" i="7"/>
  <c r="I184" i="7"/>
  <c r="E185" i="7"/>
  <c r="G185" i="7" s="1"/>
  <c r="F185" i="7"/>
  <c r="I185" i="7"/>
  <c r="E186" i="7"/>
  <c r="G186" i="7" s="1"/>
  <c r="F186" i="7"/>
  <c r="I186" i="7"/>
  <c r="E187" i="7"/>
  <c r="G187" i="7" s="1"/>
  <c r="F187" i="7"/>
  <c r="I187" i="7"/>
  <c r="E188" i="7"/>
  <c r="G188" i="7" s="1"/>
  <c r="F188" i="7"/>
  <c r="E189" i="7"/>
  <c r="F189" i="7"/>
  <c r="G189" i="7" s="1"/>
  <c r="I189" i="7"/>
  <c r="E190" i="7"/>
  <c r="G190" i="7" s="1"/>
  <c r="F190" i="7"/>
  <c r="I190" i="7"/>
  <c r="E191" i="7"/>
  <c r="F191" i="7"/>
  <c r="G191" i="7" s="1"/>
  <c r="I191" i="7"/>
  <c r="E192" i="7"/>
  <c r="G192" i="7" s="1"/>
  <c r="F192" i="7"/>
  <c r="I192" i="7"/>
  <c r="E193" i="7"/>
  <c r="F193" i="7"/>
  <c r="G193" i="7" s="1"/>
  <c r="I193" i="7"/>
  <c r="E194" i="7"/>
  <c r="G194" i="7" s="1"/>
  <c r="F194" i="7"/>
  <c r="I194" i="7"/>
  <c r="E195" i="7"/>
  <c r="F195" i="7"/>
  <c r="G195" i="7" s="1"/>
  <c r="E196" i="7"/>
  <c r="F196" i="7"/>
  <c r="G196" i="7" s="1"/>
  <c r="I196" i="7"/>
  <c r="E197" i="7"/>
  <c r="G197" i="7" s="1"/>
  <c r="F197" i="7"/>
  <c r="I197" i="7"/>
  <c r="E198" i="7"/>
  <c r="F198" i="7"/>
  <c r="G198" i="7" s="1"/>
  <c r="AV23" i="6"/>
  <c r="AQ23" i="6"/>
  <c r="AL23" i="6"/>
  <c r="AG23" i="6"/>
  <c r="AB23" i="6"/>
  <c r="AV22" i="6"/>
  <c r="AQ22" i="6"/>
  <c r="AL22" i="6"/>
  <c r="AG22" i="6"/>
  <c r="AB22" i="6"/>
  <c r="AV21" i="6"/>
  <c r="AQ21" i="6"/>
  <c r="AL21" i="6"/>
  <c r="AG21" i="6"/>
  <c r="AB21" i="6"/>
  <c r="AV20" i="6"/>
  <c r="AQ20" i="6"/>
  <c r="AL20" i="6"/>
  <c r="AG20" i="6"/>
  <c r="AB20" i="6"/>
  <c r="AV19" i="6"/>
  <c r="AQ19" i="6"/>
  <c r="AL19" i="6"/>
  <c r="AG19" i="6"/>
  <c r="AB19" i="6"/>
  <c r="AV18" i="6"/>
  <c r="AQ18" i="6"/>
  <c r="AL18" i="6"/>
  <c r="AG18" i="6"/>
  <c r="AB18" i="6"/>
  <c r="AV17" i="6"/>
  <c r="AQ17" i="6"/>
  <c r="AL17" i="6"/>
  <c r="AG17" i="6"/>
  <c r="AB17" i="6"/>
  <c r="AV16" i="6"/>
  <c r="AQ16" i="6"/>
  <c r="AL16" i="6"/>
  <c r="AG16" i="6"/>
  <c r="AB16" i="6"/>
  <c r="AV15" i="6"/>
  <c r="AQ15" i="6"/>
  <c r="AL15" i="6"/>
  <c r="AG15" i="6"/>
  <c r="AB15" i="6"/>
  <c r="AV14" i="6"/>
  <c r="AQ14" i="6"/>
  <c r="AL14" i="6"/>
  <c r="AG14" i="6"/>
  <c r="AB14" i="6"/>
  <c r="AV13" i="6"/>
  <c r="AQ13" i="6"/>
  <c r="AL13" i="6"/>
  <c r="AG13" i="6"/>
  <c r="AB13" i="6"/>
  <c r="AV12" i="6"/>
  <c r="AQ12" i="6"/>
  <c r="AL12" i="6"/>
  <c r="AG12" i="6"/>
  <c r="AB12" i="6"/>
  <c r="AX11" i="6"/>
  <c r="AV11" i="6"/>
  <c r="AS11" i="6"/>
  <c r="AQ11" i="6"/>
  <c r="AN11" i="6"/>
  <c r="AL11" i="6"/>
  <c r="AI11" i="6"/>
  <c r="AG11" i="6"/>
  <c r="AD11" i="6"/>
  <c r="AB11" i="6"/>
  <c r="BC10" i="6"/>
  <c r="AX10" i="6"/>
  <c r="AV10" i="6"/>
  <c r="AS10" i="6"/>
  <c r="AQ10" i="6"/>
  <c r="AN10" i="6"/>
  <c r="AL10" i="6"/>
  <c r="AI10" i="6"/>
  <c r="AG10" i="6"/>
  <c r="AD10" i="6"/>
  <c r="AB10" i="6"/>
  <c r="BC9" i="6"/>
  <c r="AX9" i="6"/>
  <c r="AV9" i="6"/>
  <c r="AS9" i="6"/>
  <c r="AQ9" i="6"/>
  <c r="AN9" i="6"/>
  <c r="AL9" i="6"/>
  <c r="AI9" i="6"/>
  <c r="AG9" i="6"/>
  <c r="AD9" i="6"/>
  <c r="AB9" i="6"/>
  <c r="Y9" i="6"/>
  <c r="Y10" i="6" s="1"/>
  <c r="AV8" i="6"/>
  <c r="AQ8" i="6"/>
  <c r="AL8" i="6"/>
  <c r="AG8" i="6"/>
  <c r="AB8" i="6"/>
  <c r="Y8" i="6"/>
  <c r="AV7" i="6"/>
  <c r="AQ7" i="6"/>
  <c r="AL7" i="6"/>
  <c r="AG7" i="6"/>
  <c r="AB7" i="6"/>
  <c r="AV6" i="6"/>
  <c r="AQ6" i="6"/>
  <c r="AL6" i="6"/>
  <c r="AG6" i="6"/>
  <c r="AB6" i="6"/>
  <c r="AV5" i="6"/>
  <c r="AQ5" i="6"/>
  <c r="AL5" i="6"/>
  <c r="AG5" i="6"/>
  <c r="AB5" i="6"/>
  <c r="M44" i="7" l="1"/>
  <c r="M39" i="7"/>
  <c r="M29" i="7"/>
  <c r="M47" i="7"/>
  <c r="M42" i="7"/>
  <c r="M32" i="7"/>
  <c r="M24" i="7"/>
  <c r="M19" i="7"/>
  <c r="M37" i="7"/>
  <c r="M27" i="7"/>
  <c r="M22" i="7"/>
  <c r="M45" i="7"/>
  <c r="M40" i="7"/>
  <c r="M30" i="7"/>
  <c r="M35" i="7"/>
  <c r="M25" i="7"/>
  <c r="M43" i="7"/>
  <c r="M46" i="7"/>
  <c r="M41" i="7"/>
  <c r="M31" i="7"/>
  <c r="M23" i="7"/>
  <c r="M49" i="7"/>
  <c r="M36" i="7"/>
  <c r="L6" i="4" l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L5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AC156" i="2"/>
  <c r="AB156" i="2"/>
  <c r="AA156" i="2"/>
  <c r="Z156" i="2"/>
  <c r="Y156" i="2"/>
  <c r="X156" i="2"/>
  <c r="W156" i="2"/>
  <c r="V156" i="2"/>
  <c r="U156" i="2"/>
  <c r="T156" i="2"/>
  <c r="S156" i="2"/>
  <c r="R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AD155" i="2"/>
  <c r="O155" i="2"/>
  <c r="AD154" i="2"/>
  <c r="O154" i="2"/>
  <c r="AD153" i="2"/>
  <c r="O153" i="2"/>
  <c r="AD152" i="2"/>
  <c r="O152" i="2"/>
  <c r="AD151" i="2"/>
  <c r="O151" i="2"/>
  <c r="AD150" i="2"/>
  <c r="O150" i="2"/>
  <c r="AD149" i="2"/>
  <c r="O149" i="2"/>
  <c r="AD148" i="2"/>
  <c r="O148" i="2"/>
  <c r="AD147" i="2"/>
  <c r="O147" i="2"/>
  <c r="AD146" i="2"/>
  <c r="O146" i="2"/>
  <c r="AD145" i="2"/>
  <c r="O145" i="2"/>
  <c r="AD144" i="2"/>
  <c r="O144" i="2"/>
  <c r="AD143" i="2"/>
  <c r="O143" i="2"/>
  <c r="AD142" i="2"/>
  <c r="O142" i="2"/>
  <c r="AD141" i="2"/>
  <c r="O141" i="2"/>
  <c r="AD140" i="2"/>
  <c r="O140" i="2"/>
  <c r="AD139" i="2"/>
  <c r="O139" i="2"/>
  <c r="AD138" i="2"/>
  <c r="O138" i="2"/>
  <c r="AD137" i="2"/>
  <c r="O137" i="2"/>
  <c r="AD136" i="2"/>
  <c r="O136" i="2"/>
  <c r="AD135" i="2"/>
  <c r="O135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AD129" i="2"/>
  <c r="O129" i="2"/>
  <c r="AD128" i="2"/>
  <c r="O128" i="2"/>
  <c r="AD127" i="2"/>
  <c r="O127" i="2"/>
  <c r="AD126" i="2"/>
  <c r="O126" i="2"/>
  <c r="AD125" i="2"/>
  <c r="O125" i="2"/>
  <c r="AD124" i="2"/>
  <c r="O124" i="2"/>
  <c r="AD123" i="2"/>
  <c r="O123" i="2"/>
  <c r="AD122" i="2"/>
  <c r="O122" i="2"/>
  <c r="AD121" i="2"/>
  <c r="O121" i="2"/>
  <c r="AD120" i="2"/>
  <c r="O120" i="2"/>
  <c r="AD119" i="2"/>
  <c r="O119" i="2"/>
  <c r="AD118" i="2"/>
  <c r="O118" i="2"/>
  <c r="AD117" i="2"/>
  <c r="O117" i="2"/>
  <c r="AD116" i="2"/>
  <c r="O116" i="2"/>
  <c r="AD115" i="2"/>
  <c r="O115" i="2"/>
  <c r="AD114" i="2"/>
  <c r="O114" i="2"/>
  <c r="AD113" i="2"/>
  <c r="O113" i="2"/>
  <c r="AD112" i="2"/>
  <c r="O112" i="2"/>
  <c r="AD111" i="2"/>
  <c r="O111" i="2"/>
  <c r="AD110" i="2"/>
  <c r="O110" i="2"/>
  <c r="AD109" i="2"/>
  <c r="O109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AD103" i="2"/>
  <c r="O103" i="2"/>
  <c r="AD102" i="2"/>
  <c r="O102" i="2"/>
  <c r="AD101" i="2"/>
  <c r="O101" i="2"/>
  <c r="AD100" i="2"/>
  <c r="O100" i="2"/>
  <c r="AD99" i="2"/>
  <c r="O99" i="2"/>
  <c r="AD98" i="2"/>
  <c r="O98" i="2"/>
  <c r="AD97" i="2"/>
  <c r="O97" i="2"/>
  <c r="AD96" i="2"/>
  <c r="O96" i="2"/>
  <c r="AD95" i="2"/>
  <c r="O95" i="2"/>
  <c r="AD94" i="2"/>
  <c r="O94" i="2"/>
  <c r="AD93" i="2"/>
  <c r="O93" i="2"/>
  <c r="AD92" i="2"/>
  <c r="O92" i="2"/>
  <c r="AD91" i="2"/>
  <c r="O91" i="2"/>
  <c r="AD90" i="2"/>
  <c r="O90" i="2"/>
  <c r="AD89" i="2"/>
  <c r="O89" i="2"/>
  <c r="AD88" i="2"/>
  <c r="O88" i="2"/>
  <c r="AD87" i="2"/>
  <c r="O87" i="2"/>
  <c r="AD86" i="2"/>
  <c r="O86" i="2"/>
  <c r="AD85" i="2"/>
  <c r="O85" i="2"/>
  <c r="AD84" i="2"/>
  <c r="O84" i="2"/>
  <c r="AD83" i="2"/>
  <c r="O83" i="2"/>
  <c r="AC78" i="2"/>
  <c r="AB78" i="2"/>
  <c r="AA78" i="2"/>
  <c r="Z78" i="2"/>
  <c r="Y78" i="2"/>
  <c r="X78" i="2"/>
  <c r="W78" i="2"/>
  <c r="V78" i="2"/>
  <c r="U78" i="2"/>
  <c r="T78" i="2"/>
  <c r="S78" i="2"/>
  <c r="R78" i="2"/>
  <c r="N78" i="2"/>
  <c r="M78" i="2"/>
  <c r="L78" i="2"/>
  <c r="K78" i="2"/>
  <c r="J78" i="2"/>
  <c r="I78" i="2"/>
  <c r="H78" i="2"/>
  <c r="G78" i="2"/>
  <c r="F78" i="2"/>
  <c r="E78" i="2"/>
  <c r="D78" i="2"/>
  <c r="C78" i="2"/>
  <c r="AD77" i="2"/>
  <c r="O77" i="2"/>
  <c r="AD76" i="2"/>
  <c r="O76" i="2"/>
  <c r="AD75" i="2"/>
  <c r="O75" i="2"/>
  <c r="AD74" i="2"/>
  <c r="O74" i="2"/>
  <c r="AD73" i="2"/>
  <c r="O73" i="2"/>
  <c r="AD72" i="2"/>
  <c r="O72" i="2"/>
  <c r="AD71" i="2"/>
  <c r="O71" i="2"/>
  <c r="AD70" i="2"/>
  <c r="O70" i="2"/>
  <c r="AD69" i="2"/>
  <c r="O69" i="2"/>
  <c r="AD68" i="2"/>
  <c r="O68" i="2"/>
  <c r="AD67" i="2"/>
  <c r="O67" i="2"/>
  <c r="AD66" i="2"/>
  <c r="O66" i="2"/>
  <c r="AD65" i="2"/>
  <c r="O65" i="2"/>
  <c r="AD64" i="2"/>
  <c r="O64" i="2"/>
  <c r="AD63" i="2"/>
  <c r="O63" i="2"/>
  <c r="AD62" i="2"/>
  <c r="O62" i="2"/>
  <c r="AD61" i="2"/>
  <c r="O61" i="2"/>
  <c r="AD60" i="2"/>
  <c r="O60" i="2"/>
  <c r="AD59" i="2"/>
  <c r="O59" i="2"/>
  <c r="AD58" i="2"/>
  <c r="O58" i="2"/>
  <c r="AD57" i="2"/>
  <c r="O57" i="2"/>
  <c r="O78" i="2" s="1"/>
  <c r="AC52" i="2"/>
  <c r="AB52" i="2"/>
  <c r="AA52" i="2"/>
  <c r="Z52" i="2"/>
  <c r="Y52" i="2"/>
  <c r="X52" i="2"/>
  <c r="W52" i="2"/>
  <c r="V52" i="2"/>
  <c r="U52" i="2"/>
  <c r="T52" i="2"/>
  <c r="S52" i="2"/>
  <c r="R52" i="2"/>
  <c r="N52" i="2"/>
  <c r="M52" i="2"/>
  <c r="L52" i="2"/>
  <c r="K52" i="2"/>
  <c r="J52" i="2"/>
  <c r="I52" i="2"/>
  <c r="H52" i="2"/>
  <c r="G52" i="2"/>
  <c r="F52" i="2"/>
  <c r="E52" i="2"/>
  <c r="D52" i="2"/>
  <c r="C52" i="2"/>
  <c r="AD51" i="2"/>
  <c r="O51" i="2"/>
  <c r="AD50" i="2"/>
  <c r="O50" i="2"/>
  <c r="AD49" i="2"/>
  <c r="O49" i="2"/>
  <c r="AD48" i="2"/>
  <c r="O48" i="2"/>
  <c r="AD47" i="2"/>
  <c r="O47" i="2"/>
  <c r="AD46" i="2"/>
  <c r="O46" i="2"/>
  <c r="AD45" i="2"/>
  <c r="O45" i="2"/>
  <c r="AD44" i="2"/>
  <c r="O44" i="2"/>
  <c r="AD43" i="2"/>
  <c r="O43" i="2"/>
  <c r="AD42" i="2"/>
  <c r="O42" i="2"/>
  <c r="AD41" i="2"/>
  <c r="O41" i="2"/>
  <c r="AD40" i="2"/>
  <c r="O40" i="2"/>
  <c r="AD39" i="2"/>
  <c r="O39" i="2"/>
  <c r="AD38" i="2"/>
  <c r="O38" i="2"/>
  <c r="AD37" i="2"/>
  <c r="O37" i="2"/>
  <c r="AD36" i="2"/>
  <c r="O36" i="2"/>
  <c r="AD35" i="2"/>
  <c r="O35" i="2"/>
  <c r="AD34" i="2"/>
  <c r="O34" i="2"/>
  <c r="AD33" i="2"/>
  <c r="O33" i="2"/>
  <c r="AD32" i="2"/>
  <c r="AD52" i="2" s="1"/>
  <c r="O32" i="2"/>
  <c r="AD31" i="2"/>
  <c r="O31" i="2"/>
  <c r="AC26" i="2"/>
  <c r="AB26" i="2"/>
  <c r="AA26" i="2"/>
  <c r="Z26" i="2"/>
  <c r="Y26" i="2"/>
  <c r="X26" i="2"/>
  <c r="W26" i="2"/>
  <c r="V26" i="2"/>
  <c r="U26" i="2"/>
  <c r="T26" i="2"/>
  <c r="S26" i="2"/>
  <c r="R26" i="2"/>
  <c r="N26" i="2"/>
  <c r="M26" i="2"/>
  <c r="L26" i="2"/>
  <c r="K26" i="2"/>
  <c r="J26" i="2"/>
  <c r="I26" i="2"/>
  <c r="H26" i="2"/>
  <c r="G26" i="2"/>
  <c r="F26" i="2"/>
  <c r="E26" i="2"/>
  <c r="D26" i="2"/>
  <c r="C26" i="2"/>
  <c r="AD25" i="2"/>
  <c r="O25" i="2"/>
  <c r="AD24" i="2"/>
  <c r="O24" i="2"/>
  <c r="AD23" i="2"/>
  <c r="O23" i="2"/>
  <c r="AD22" i="2"/>
  <c r="O22" i="2"/>
  <c r="AD21" i="2"/>
  <c r="O21" i="2"/>
  <c r="AD20" i="2"/>
  <c r="O20" i="2"/>
  <c r="AD19" i="2"/>
  <c r="O19" i="2"/>
  <c r="AD18" i="2"/>
  <c r="O18" i="2"/>
  <c r="AD17" i="2"/>
  <c r="O17" i="2"/>
  <c r="AD16" i="2"/>
  <c r="O16" i="2"/>
  <c r="AD15" i="2"/>
  <c r="O15" i="2"/>
  <c r="AD14" i="2"/>
  <c r="O14" i="2"/>
  <c r="AD13" i="2"/>
  <c r="O13" i="2"/>
  <c r="AD12" i="2"/>
  <c r="O12" i="2"/>
  <c r="AD11" i="2"/>
  <c r="O11" i="2"/>
  <c r="AD10" i="2"/>
  <c r="O10" i="2"/>
  <c r="AD9" i="2"/>
  <c r="O9" i="2"/>
  <c r="AD8" i="2"/>
  <c r="O8" i="2"/>
  <c r="AD7" i="2"/>
  <c r="O7" i="2"/>
  <c r="AD6" i="2"/>
  <c r="O6" i="2"/>
  <c r="AD5" i="2"/>
  <c r="O5" i="2"/>
  <c r="O104" i="2" l="1"/>
  <c r="AD26" i="2"/>
  <c r="AD78" i="2"/>
  <c r="O26" i="2"/>
  <c r="O130" i="2"/>
  <c r="T164" i="2"/>
  <c r="AD104" i="2"/>
  <c r="T168" i="2"/>
  <c r="AB174" i="2" s="1"/>
  <c r="O52" i="2"/>
  <c r="T162" i="2"/>
  <c r="AD130" i="2"/>
  <c r="AD156" i="2"/>
  <c r="T165" i="2"/>
  <c r="X182" i="2"/>
  <c r="X178" i="2"/>
  <c r="X174" i="2"/>
  <c r="X181" i="2"/>
  <c r="X177" i="2"/>
  <c r="X173" i="2"/>
  <c r="X180" i="2"/>
  <c r="X176" i="2"/>
  <c r="X179" i="2"/>
  <c r="X175" i="2"/>
  <c r="AB178" i="2"/>
  <c r="AB181" i="2"/>
  <c r="AB179" i="2"/>
  <c r="V162" i="2"/>
  <c r="V170" i="2"/>
  <c r="V167" i="2"/>
  <c r="V164" i="2"/>
  <c r="V169" i="2"/>
  <c r="V166" i="2"/>
  <c r="V172" i="2"/>
  <c r="V163" i="2"/>
  <c r="V168" i="2"/>
  <c r="T163" i="2"/>
  <c r="V171" i="2"/>
  <c r="V165" i="2"/>
  <c r="O156" i="2"/>
  <c r="T166" i="2"/>
  <c r="AB182" i="2" l="1"/>
  <c r="AB180" i="2"/>
  <c r="T169" i="2"/>
  <c r="AB176" i="2"/>
  <c r="AB173" i="2"/>
  <c r="AB177" i="2"/>
  <c r="AB175" i="2"/>
  <c r="Z170" i="2"/>
  <c r="Z167" i="2"/>
  <c r="Z164" i="2"/>
  <c r="Z169" i="2"/>
  <c r="T167" i="2"/>
  <c r="Z166" i="2"/>
  <c r="Z172" i="2"/>
  <c r="Z163" i="2"/>
  <c r="Z168" i="2"/>
  <c r="Z171" i="2"/>
  <c r="Z165" i="2"/>
  <c r="Z162" i="2"/>
</calcChain>
</file>

<file path=xl/sharedStrings.xml><?xml version="1.0" encoding="utf-8"?>
<sst xmlns="http://schemas.openxmlformats.org/spreadsheetml/2006/main" count="458" uniqueCount="111">
  <si>
    <t>Madeira</t>
  </si>
  <si>
    <t>PCP</t>
  </si>
  <si>
    <t>ET</t>
  </si>
  <si>
    <t>Anos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</si>
  <si>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</si>
  <si>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</si>
  <si>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</si>
  <si>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</si>
  <si>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</si>
  <si>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</si>
  <si>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</si>
  <si>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</si>
  <si>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</si>
  <si>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</si>
  <si>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</si>
  <si>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</si>
  <si>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Acu. Anual</t>
  </si>
  <si>
    <t>Acu. Meses</t>
  </si>
  <si>
    <t>Negro</t>
  </si>
  <si>
    <t>Solimoes</t>
  </si>
  <si>
    <t>Tapajos</t>
  </si>
  <si>
    <t>Xingu</t>
  </si>
  <si>
    <t>Amazon</t>
  </si>
  <si>
    <t>Average P (2001-2011)</t>
  </si>
  <si>
    <t>Average P (2012-2021)</t>
  </si>
  <si>
    <t>Average ET (2001-2011)</t>
  </si>
  <si>
    <t>Average ET (2012-2021)</t>
  </si>
  <si>
    <t>data</t>
  </si>
  <si>
    <t>P</t>
  </si>
  <si>
    <t>Madeira subbasin</t>
  </si>
  <si>
    <t>Negro subbasin</t>
  </si>
  <si>
    <t>Solimões subbasin</t>
  </si>
  <si>
    <t>Tapajós subbasin</t>
  </si>
  <si>
    <t>Xingu subbasin</t>
  </si>
  <si>
    <t>Amazon basin</t>
  </si>
  <si>
    <t>P accumulated</t>
  </si>
  <si>
    <t>ET accumulated</t>
  </si>
  <si>
    <t>Negro river</t>
  </si>
  <si>
    <t>Subbasin</t>
  </si>
  <si>
    <t>tapajos</t>
  </si>
  <si>
    <t>xingu</t>
  </si>
  <si>
    <t>year</t>
  </si>
  <si>
    <t>EBF</t>
  </si>
  <si>
    <t>plant florest</t>
  </si>
  <si>
    <t>Tapajos river</t>
  </si>
  <si>
    <t>Xingu river</t>
  </si>
  <si>
    <t>401.588.18</t>
  </si>
  <si>
    <t>Madeira river</t>
  </si>
  <si>
    <t>Solimoes river</t>
  </si>
  <si>
    <t>Evergreen Broadleaf Forest</t>
  </si>
  <si>
    <t>Savanna Formation</t>
  </si>
  <si>
    <t>Planted Forest</t>
  </si>
  <si>
    <t>Non-Forest Wetland</t>
  </si>
  <si>
    <t>Grassland Formation</t>
  </si>
  <si>
    <t>Other Non-Forest Natural Formation</t>
  </si>
  <si>
    <t>Pasture</t>
  </si>
  <si>
    <t>Agriculture</t>
  </si>
  <si>
    <t>Agriculture and Pasture Mosaic</t>
  </si>
  <si>
    <t>Urban infrastructure</t>
  </si>
  <si>
    <t>Other Non Vegetated Area</t>
  </si>
  <si>
    <t>Not Observed</t>
  </si>
  <si>
    <t>Rocky Outcrop</t>
  </si>
  <si>
    <t>Mining</t>
  </si>
  <si>
    <t>Water</t>
  </si>
  <si>
    <t>Intertidal Mudflat</t>
  </si>
  <si>
    <t>Forest Formation</t>
  </si>
  <si>
    <t>Descripition</t>
  </si>
  <si>
    <t>ID</t>
  </si>
  <si>
    <t>Nomenclature</t>
  </si>
  <si>
    <t>Area (km²)</t>
  </si>
  <si>
    <t>Rocky outcrop</t>
  </si>
  <si>
    <t>Preservation of Mangrove Flat</t>
  </si>
  <si>
    <t>Preservation of Water</t>
  </si>
  <si>
    <t>Preservation of Mining</t>
  </si>
  <si>
    <t>Preservation of Rocky Outcrop</t>
  </si>
  <si>
    <t>Preservation of Non Vegetated Area</t>
  </si>
  <si>
    <t>Preservation of Urban infrastructure</t>
  </si>
  <si>
    <t>Preservation of Agriculture and Pasture Mosaic</t>
  </si>
  <si>
    <t>Preservation of Agriculture</t>
  </si>
  <si>
    <t>Preservation of Pasture</t>
  </si>
  <si>
    <t>Preservation of Non-Forest Natural Formation</t>
  </si>
  <si>
    <t>Preservation of Grassland Formation</t>
  </si>
  <si>
    <t>Preservation of Non-Forest Wetland</t>
  </si>
  <si>
    <t>Preservation of Planted Forest</t>
  </si>
  <si>
    <t>Preservation of Savanna Formation</t>
  </si>
  <si>
    <t>Preservation of Florest Formation</t>
  </si>
  <si>
    <t>Transitions to Mangrove Flat</t>
  </si>
  <si>
    <t>Transitions to Water</t>
  </si>
  <si>
    <t>Transitions to Mining</t>
  </si>
  <si>
    <t>Transitions to Rocky Outcrop</t>
  </si>
  <si>
    <t>Transitions to Non Vegetated Area</t>
  </si>
  <si>
    <t>Transitions to Urban infrastructure</t>
  </si>
  <si>
    <t>Transitions to Agriculture and Pasture Mosaic</t>
  </si>
  <si>
    <t>Transitions to Agriculture</t>
  </si>
  <si>
    <t>Transitions to Pasture</t>
  </si>
  <si>
    <t>Transitions to Non-Forest Natural Formation</t>
  </si>
  <si>
    <t>Transitions to Grassland Formation</t>
  </si>
  <si>
    <t>Transitions to Non-Forest Wetland</t>
  </si>
  <si>
    <t>Transitions to Planted Forest</t>
  </si>
  <si>
    <t>Transtions to Savanna Formation</t>
  </si>
  <si>
    <t>Transitions to Florest Formation</t>
  </si>
  <si>
    <t>mangrove flat</t>
  </si>
  <si>
    <t>Non Vegetated Area</t>
  </si>
  <si>
    <t>Non-Forest Natural Formation</t>
  </si>
  <si>
    <t>Formação florestal para floresta plantada</t>
  </si>
  <si>
    <t>Area (km2)</t>
  </si>
  <si>
    <t>classe</t>
  </si>
  <si>
    <t>classification</t>
  </si>
  <si>
    <t>AREA</t>
  </si>
  <si>
    <t>class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</si>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</sst>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/yy"/>
    <numFmt numFmtId="165" formatCode="mmm/yyyy"/>
    <numFmt numFmtId="166" formatCode="#,##0.0"/>
    <numFmt numFmtId="167" formatCode="0.0"/>
    <numFmt numFmtId="168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2" borderId="0" xfId="0" applyNumberFormat="1" applyFill="1"/>
    <xf numFmtId="2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2" fontId="0" fillId="2" borderId="3" xfId="0" applyNumberFormat="1" applyFill="1" applyBorder="1"/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1" xfId="1" applyBorder="1"/>
    <xf numFmtId="1" fontId="2" fillId="0" borderId="0" xfId="1" applyNumberFormat="1" applyAlignment="1">
      <alignment horizontal="center"/>
    </xf>
    <xf numFmtId="166" fontId="2" fillId="0" borderId="0" xfId="1" applyNumberFormat="1" applyAlignment="1">
      <alignment horizontal="center"/>
    </xf>
    <xf numFmtId="167" fontId="2" fillId="0" borderId="0" xfId="1" applyNumberFormat="1"/>
    <xf numFmtId="167" fontId="2" fillId="0" borderId="1" xfId="1" applyNumberFormat="1" applyBorder="1" applyAlignment="1">
      <alignment horizontal="center"/>
    </xf>
    <xf numFmtId="9" fontId="0" fillId="0" borderId="0" xfId="2" applyFont="1"/>
    <xf numFmtId="166" fontId="2" fillId="0" borderId="0" xfId="1" applyNumberFormat="1"/>
    <xf numFmtId="168" fontId="0" fillId="0" borderId="0" xfId="2" applyNumberFormat="1" applyFont="1"/>
    <xf numFmtId="167" fontId="2" fillId="0" borderId="0" xfId="1" applyNumberFormat="1" applyAlignment="1">
      <alignment horizontal="center"/>
    </xf>
    <xf numFmtId="3" fontId="2" fillId="0" borderId="0" xfId="1" applyNumberFormat="1"/>
    <xf numFmtId="0" fontId="2" fillId="0" borderId="5" xfId="1" applyBorder="1" applyAlignment="1">
      <alignment horizontal="center"/>
    </xf>
    <xf numFmtId="3" fontId="2" fillId="0" borderId="1" xfId="1" applyNumberFormat="1" applyBorder="1" applyAlignment="1">
      <alignment horizontal="center"/>
    </xf>
    <xf numFmtId="3" fontId="2" fillId="0" borderId="0" xfId="1" applyNumberFormat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1" xfId="1" applyFont="1" applyBorder="1"/>
    <xf numFmtId="4" fontId="2" fillId="0" borderId="0" xfId="1" applyNumberFormat="1" applyAlignment="1">
      <alignment horizontal="center"/>
    </xf>
    <xf numFmtId="4" fontId="2" fillId="0" borderId="1" xfId="1" applyNumberFormat="1" applyBorder="1" applyAlignment="1">
      <alignment horizontal="center"/>
    </xf>
    <xf numFmtId="0" fontId="2" fillId="0" borderId="0" xfId="1" applyAlignment="1">
      <alignment horizontal="left" vertical="center"/>
    </xf>
    <xf numFmtId="4" fontId="2" fillId="0" borderId="0" xfId="1" applyNumberFormat="1" applyAlignment="1">
      <alignment horizontal="left" vertical="center"/>
    </xf>
    <xf numFmtId="0" fontId="3" fillId="0" borderId="0" xfId="1" applyFont="1"/>
  </cellXfs>
  <cellStyles count="3">
    <cellStyle name="Normal" xfId="0" builtinId="0"/>
    <cellStyle name="Normal 2" xfId="1" xr:uid="{C77FC0D7-8C6C-45B1-8E56-B6F7E624F578}"/>
    <cellStyle name="Porcentagem 2" xfId="2" xr:uid="{8065BF2D-8B9E-477C-BF85-89BE6196B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4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rPr>
              <a:t>a) EBF - Negro river</a:t>
            </a:r>
          </a:p>
        </c:rich>
      </c:tx>
      <c:layout>
        <c:manualLayout>
          <c:xMode val="edge"/>
          <c:yMode val="edge"/>
          <c:x val="7.9482011057342671E-3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reflorestation negro</c:v>
          </c:tx>
          <c:spPr>
            <a:solidFill>
              <a:srgbClr val="935132">
                <a:alpha val="44000"/>
              </a:srgbClr>
            </a:solidFill>
            <a:ln>
              <a:noFill/>
            </a:ln>
            <a:effectLst/>
          </c:spPr>
          <c:cat>
            <c:numRef>
              <c:f>'LULC - Subbs'!$Z$4:$Z$23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Subbs'!$AC$4:$AC$23</c:f>
              <c:numCache>
                <c:formatCode>#,##0.0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13</c:v>
                </c:pt>
                <c:pt idx="13">
                  <c:v>25</c:v>
                </c:pt>
                <c:pt idx="14">
                  <c:v>47</c:v>
                </c:pt>
                <c:pt idx="15">
                  <c:v>65</c:v>
                </c:pt>
                <c:pt idx="16">
                  <c:v>74</c:v>
                </c:pt>
                <c:pt idx="17">
                  <c:v>95</c:v>
                </c:pt>
                <c:pt idx="18">
                  <c:v>99</c:v>
                </c:pt>
                <c:pt idx="1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8-4FC0-BE95-7C363AFA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200512"/>
        <c:axId val="2009198432"/>
      </c:areaChart>
      <c:barChart>
        <c:barDir val="col"/>
        <c:grouping val="clustered"/>
        <c:varyColors val="0"/>
        <c:ser>
          <c:idx val="1"/>
          <c:order val="1"/>
          <c:tx>
            <c:v>EBF negro</c:v>
          </c:tx>
          <c:spPr>
            <a:solidFill>
              <a:srgbClr val="274E13"/>
            </a:solidFill>
            <a:ln>
              <a:noFill/>
            </a:ln>
            <a:effectLst/>
          </c:spPr>
          <c:invertIfNegative val="0"/>
          <c:cat>
            <c:numRef>
              <c:f>'LULC - Subbs'!$AJ$4:$AJ$23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Subbs'!$AA$4:$AA$23</c:f>
              <c:numCache>
                <c:formatCode>#,##0.0</c:formatCode>
                <c:ptCount val="20"/>
                <c:pt idx="0">
                  <c:v>616578</c:v>
                </c:pt>
                <c:pt idx="1">
                  <c:v>616337</c:v>
                </c:pt>
                <c:pt idx="2">
                  <c:v>615793</c:v>
                </c:pt>
                <c:pt idx="3">
                  <c:v>615130</c:v>
                </c:pt>
                <c:pt idx="4">
                  <c:v>614884</c:v>
                </c:pt>
                <c:pt idx="5">
                  <c:v>614716</c:v>
                </c:pt>
                <c:pt idx="6">
                  <c:v>614650</c:v>
                </c:pt>
                <c:pt idx="7">
                  <c:v>614668</c:v>
                </c:pt>
                <c:pt idx="8">
                  <c:v>614817</c:v>
                </c:pt>
                <c:pt idx="9">
                  <c:v>614817</c:v>
                </c:pt>
                <c:pt idx="10">
                  <c:v>614733</c:v>
                </c:pt>
                <c:pt idx="11">
                  <c:v>614716</c:v>
                </c:pt>
                <c:pt idx="12">
                  <c:v>613975</c:v>
                </c:pt>
                <c:pt idx="13">
                  <c:v>613169</c:v>
                </c:pt>
                <c:pt idx="14">
                  <c:v>612540</c:v>
                </c:pt>
                <c:pt idx="15">
                  <c:v>612335</c:v>
                </c:pt>
                <c:pt idx="16">
                  <c:v>611728</c:v>
                </c:pt>
                <c:pt idx="17">
                  <c:v>611308</c:v>
                </c:pt>
                <c:pt idx="18">
                  <c:v>611182</c:v>
                </c:pt>
                <c:pt idx="19">
                  <c:v>609325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8-4FC0-BE95-7C363AFA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95117792"/>
        <c:axId val="189511820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v>reflorestation tapajos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0138-4FC0-BE95-7C363AFACBB6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EBF Tapajos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Subbs'!$AF$4:$AF$23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350225.19</c:v>
                      </c:pt>
                      <c:pt idx="1">
                        <c:v>345746.51</c:v>
                      </c:pt>
                      <c:pt idx="2">
                        <c:v>339639.4</c:v>
                      </c:pt>
                      <c:pt idx="3">
                        <c:v>329246.78999999998</c:v>
                      </c:pt>
                      <c:pt idx="4">
                        <c:v>326435.48</c:v>
                      </c:pt>
                      <c:pt idx="5">
                        <c:v>325227.39</c:v>
                      </c:pt>
                      <c:pt idx="6">
                        <c:v>323931.68</c:v>
                      </c:pt>
                      <c:pt idx="7">
                        <c:v>323421.76</c:v>
                      </c:pt>
                      <c:pt idx="8">
                        <c:v>323332.43</c:v>
                      </c:pt>
                      <c:pt idx="9">
                        <c:v>323675.8</c:v>
                      </c:pt>
                      <c:pt idx="10">
                        <c:v>322559.63</c:v>
                      </c:pt>
                      <c:pt idx="11">
                        <c:v>322125.32</c:v>
                      </c:pt>
                      <c:pt idx="12">
                        <c:v>321125.44</c:v>
                      </c:pt>
                      <c:pt idx="13">
                        <c:v>320342.18</c:v>
                      </c:pt>
                      <c:pt idx="14">
                        <c:v>319474.7</c:v>
                      </c:pt>
                      <c:pt idx="15">
                        <c:v>318931.75</c:v>
                      </c:pt>
                      <c:pt idx="16">
                        <c:v>318313.61</c:v>
                      </c:pt>
                      <c:pt idx="17">
                        <c:v>317315.15999999997</c:v>
                      </c:pt>
                      <c:pt idx="18">
                        <c:v>316617.93</c:v>
                      </c:pt>
                      <c:pt idx="19">
                        <c:v>314282.90000000002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38-4FC0-BE95-7C363AFACBB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reflorestation madeira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Subbs'!$AR$4:$AR$23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34</c:v>
                      </c:pt>
                      <c:pt idx="1">
                        <c:v>35</c:v>
                      </c:pt>
                      <c:pt idx="2">
                        <c:v>34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36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43</c:v>
                      </c:pt>
                      <c:pt idx="10">
                        <c:v>45</c:v>
                      </c:pt>
                      <c:pt idx="11">
                        <c:v>74</c:v>
                      </c:pt>
                      <c:pt idx="12">
                        <c:v>74</c:v>
                      </c:pt>
                      <c:pt idx="13">
                        <c:v>75</c:v>
                      </c:pt>
                      <c:pt idx="14">
                        <c:v>74</c:v>
                      </c:pt>
                      <c:pt idx="15">
                        <c:v>83</c:v>
                      </c:pt>
                      <c:pt idx="16">
                        <c:v>74</c:v>
                      </c:pt>
                      <c:pt idx="17">
                        <c:v>76</c:v>
                      </c:pt>
                      <c:pt idx="18">
                        <c:v>72</c:v>
                      </c:pt>
                      <c:pt idx="19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38-4FC0-BE95-7C363AFACB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EBF madeira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Subbs'!$AP$4:$AP$23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862960</c:v>
                      </c:pt>
                      <c:pt idx="1">
                        <c:v>856518</c:v>
                      </c:pt>
                      <c:pt idx="2">
                        <c:v>848774</c:v>
                      </c:pt>
                      <c:pt idx="3">
                        <c:v>836296</c:v>
                      </c:pt>
                      <c:pt idx="4">
                        <c:v>832169</c:v>
                      </c:pt>
                      <c:pt idx="5">
                        <c:v>829844</c:v>
                      </c:pt>
                      <c:pt idx="6">
                        <c:v>826173</c:v>
                      </c:pt>
                      <c:pt idx="7">
                        <c:v>824916</c:v>
                      </c:pt>
                      <c:pt idx="8">
                        <c:v>822772</c:v>
                      </c:pt>
                      <c:pt idx="9">
                        <c:v>820050</c:v>
                      </c:pt>
                      <c:pt idx="10">
                        <c:v>817422</c:v>
                      </c:pt>
                      <c:pt idx="11">
                        <c:v>815885</c:v>
                      </c:pt>
                      <c:pt idx="12">
                        <c:v>813128</c:v>
                      </c:pt>
                      <c:pt idx="13">
                        <c:v>809891</c:v>
                      </c:pt>
                      <c:pt idx="14">
                        <c:v>805808</c:v>
                      </c:pt>
                      <c:pt idx="15">
                        <c:v>801255</c:v>
                      </c:pt>
                      <c:pt idx="16">
                        <c:v>796009</c:v>
                      </c:pt>
                      <c:pt idx="17">
                        <c:v>790403</c:v>
                      </c:pt>
                      <c:pt idx="18">
                        <c:v>787280</c:v>
                      </c:pt>
                      <c:pt idx="19">
                        <c:v>780196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38-4FC0-BE95-7C363AFACBB6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v>reflorestation xingu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Subbs'!$AM$4:$AM$23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23.61</c:v>
                      </c:pt>
                      <c:pt idx="1">
                        <c:v>23.68</c:v>
                      </c:pt>
                      <c:pt idx="2" formatCode="#,##0.0">
                        <c:v>23.57</c:v>
                      </c:pt>
                      <c:pt idx="3">
                        <c:v>29.12</c:v>
                      </c:pt>
                      <c:pt idx="4">
                        <c:v>29.33</c:v>
                      </c:pt>
                      <c:pt idx="5">
                        <c:v>29.48</c:v>
                      </c:pt>
                      <c:pt idx="6">
                        <c:v>29.68</c:v>
                      </c:pt>
                      <c:pt idx="7">
                        <c:v>30.68</c:v>
                      </c:pt>
                      <c:pt idx="8">
                        <c:v>32.380000000000003</c:v>
                      </c:pt>
                      <c:pt idx="9">
                        <c:v>37.520000000000003</c:v>
                      </c:pt>
                      <c:pt idx="10">
                        <c:v>51.11</c:v>
                      </c:pt>
                      <c:pt idx="11">
                        <c:v>113.59</c:v>
                      </c:pt>
                      <c:pt idx="12">
                        <c:v>115.45</c:v>
                      </c:pt>
                      <c:pt idx="13">
                        <c:v>118.26</c:v>
                      </c:pt>
                      <c:pt idx="14">
                        <c:v>119.65</c:v>
                      </c:pt>
                      <c:pt idx="15">
                        <c:v>131.51</c:v>
                      </c:pt>
                      <c:pt idx="16">
                        <c:v>124.93</c:v>
                      </c:pt>
                      <c:pt idx="17">
                        <c:v>132.91</c:v>
                      </c:pt>
                      <c:pt idx="18">
                        <c:v>137.43</c:v>
                      </c:pt>
                      <c:pt idx="19">
                        <c:v>157.57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38-4FC0-BE95-7C363AFACBB6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v>EBF xingu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Subbs'!$AK$4:$AK$23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412325.65</c:v>
                      </c:pt>
                      <c:pt idx="1">
                        <c:v>408416.09</c:v>
                      </c:pt>
                      <c:pt idx="2">
                        <c:v>401588.18</c:v>
                      </c:pt>
                      <c:pt idx="3">
                        <c:v>392167</c:v>
                      </c:pt>
                      <c:pt idx="4">
                        <c:v>389076.52</c:v>
                      </c:pt>
                      <c:pt idx="5">
                        <c:v>386511.48</c:v>
                      </c:pt>
                      <c:pt idx="6">
                        <c:v>383662.99</c:v>
                      </c:pt>
                      <c:pt idx="7">
                        <c:v>382593.8</c:v>
                      </c:pt>
                      <c:pt idx="8">
                        <c:v>382075.8</c:v>
                      </c:pt>
                      <c:pt idx="9">
                        <c:v>380916.88</c:v>
                      </c:pt>
                      <c:pt idx="10">
                        <c:v>380196.7</c:v>
                      </c:pt>
                      <c:pt idx="11">
                        <c:v>379519.91</c:v>
                      </c:pt>
                      <c:pt idx="12">
                        <c:v>378502.52</c:v>
                      </c:pt>
                      <c:pt idx="13">
                        <c:v>377339.19</c:v>
                      </c:pt>
                      <c:pt idx="14">
                        <c:v>376296.92</c:v>
                      </c:pt>
                      <c:pt idx="15">
                        <c:v>375218.1</c:v>
                      </c:pt>
                      <c:pt idx="16">
                        <c:v>373466.34</c:v>
                      </c:pt>
                      <c:pt idx="17">
                        <c:v>372287.09</c:v>
                      </c:pt>
                      <c:pt idx="18">
                        <c:v>370397.4</c:v>
                      </c:pt>
                      <c:pt idx="19">
                        <c:v>365442.57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38-4FC0-BE95-7C363AFACBB6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v>reflorestation solimoes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Subbs'!$AW$4:$AW$23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</c:v>
                      </c:pt>
                      <c:pt idx="1">
                        <c:v>210</c:v>
                      </c:pt>
                      <c:pt idx="2">
                        <c:v>215</c:v>
                      </c:pt>
                      <c:pt idx="3">
                        <c:v>232</c:v>
                      </c:pt>
                      <c:pt idx="4">
                        <c:v>238</c:v>
                      </c:pt>
                      <c:pt idx="5">
                        <c:v>263</c:v>
                      </c:pt>
                      <c:pt idx="6">
                        <c:v>278</c:v>
                      </c:pt>
                      <c:pt idx="7">
                        <c:v>297</c:v>
                      </c:pt>
                      <c:pt idx="8">
                        <c:v>323</c:v>
                      </c:pt>
                      <c:pt idx="9">
                        <c:v>343</c:v>
                      </c:pt>
                      <c:pt idx="10">
                        <c:v>346</c:v>
                      </c:pt>
                      <c:pt idx="11">
                        <c:v>376</c:v>
                      </c:pt>
                      <c:pt idx="12">
                        <c:v>449</c:v>
                      </c:pt>
                      <c:pt idx="13">
                        <c:v>509</c:v>
                      </c:pt>
                      <c:pt idx="14">
                        <c:v>569</c:v>
                      </c:pt>
                      <c:pt idx="15">
                        <c:v>692</c:v>
                      </c:pt>
                      <c:pt idx="16">
                        <c:v>791</c:v>
                      </c:pt>
                      <c:pt idx="17">
                        <c:v>856</c:v>
                      </c:pt>
                      <c:pt idx="18">
                        <c:v>862</c:v>
                      </c:pt>
                      <c:pt idx="19">
                        <c:v>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38-4FC0-BE95-7C363AFACBB6}"/>
                  </c:ext>
                </c:extLst>
              </c15:ser>
            </c15:filteredBarSeries>
            <c15:filteredBarSeries>
              <c15:ser>
                <c:idx val="8"/>
                <c:order val="9"/>
                <c:tx>
                  <c:v>EBF solimoes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Subbs'!$AU$4:$AU$23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1690892</c:v>
                      </c:pt>
                      <c:pt idx="1">
                        <c:v>1689706</c:v>
                      </c:pt>
                      <c:pt idx="2">
                        <c:v>1687841</c:v>
                      </c:pt>
                      <c:pt idx="3">
                        <c:v>1684957</c:v>
                      </c:pt>
                      <c:pt idx="4">
                        <c:v>1683247</c:v>
                      </c:pt>
                      <c:pt idx="5">
                        <c:v>1681987</c:v>
                      </c:pt>
                      <c:pt idx="6">
                        <c:v>1680868</c:v>
                      </c:pt>
                      <c:pt idx="7">
                        <c:v>1679069</c:v>
                      </c:pt>
                      <c:pt idx="8">
                        <c:v>1676916</c:v>
                      </c:pt>
                      <c:pt idx="9">
                        <c:v>1676182</c:v>
                      </c:pt>
                      <c:pt idx="10">
                        <c:v>1675338</c:v>
                      </c:pt>
                      <c:pt idx="11">
                        <c:v>1673802</c:v>
                      </c:pt>
                      <c:pt idx="12">
                        <c:v>1672543</c:v>
                      </c:pt>
                      <c:pt idx="13">
                        <c:v>1670509</c:v>
                      </c:pt>
                      <c:pt idx="14">
                        <c:v>1668420</c:v>
                      </c:pt>
                      <c:pt idx="15">
                        <c:v>1666705</c:v>
                      </c:pt>
                      <c:pt idx="16">
                        <c:v>1664786</c:v>
                      </c:pt>
                      <c:pt idx="17">
                        <c:v>1662191</c:v>
                      </c:pt>
                      <c:pt idx="18">
                        <c:v>1659422</c:v>
                      </c:pt>
                      <c:pt idx="19">
                        <c:v>1650931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38-4FC0-BE95-7C363AFACBB6}"/>
                  </c:ext>
                </c:extLst>
              </c15:ser>
            </c15:filteredBarSeries>
          </c:ext>
        </c:extLst>
      </c:barChart>
      <c:catAx>
        <c:axId val="189511779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895118208"/>
        <c:crosses val="autoZero"/>
        <c:auto val="1"/>
        <c:lblAlgn val="ctr"/>
        <c:lblOffset val="100"/>
        <c:noMultiLvlLbl val="0"/>
      </c:catAx>
      <c:valAx>
        <c:axId val="1895118208"/>
        <c:scaling>
          <c:orientation val="minMax"/>
          <c:max val="617000"/>
          <c:min val="60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2400" b="0" i="0" u="none" strike="noStrike" kern="1200" spc="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400" b="0" i="0" u="none" strike="noStrike" kern="1200" spc="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rPr>
                  <a:t>Area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2400" b="0" i="0" u="none" strike="noStrike" kern="1200" spc="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95117792"/>
        <c:crosses val="autoZero"/>
        <c:crossBetween val="between"/>
      </c:valAx>
      <c:valAx>
        <c:axId val="2009198432"/>
        <c:scaling>
          <c:orientation val="minMax"/>
          <c:max val="1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09200512"/>
        <c:crosses val="max"/>
        <c:crossBetween val="between"/>
      </c:valAx>
      <c:catAx>
        <c:axId val="200920051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0919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Forest Formation Amazon subbasin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549769373991272"/>
          <c:y val="0.11370977628582959"/>
          <c:w val="0.81204652645174136"/>
          <c:h val="0.71923189769288309"/>
        </c:manualLayout>
      </c:layout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89935232"/>
        <c:axId val="766235648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Plant forest Negro river</c:v>
                </c:tx>
                <c:spPr>
                  <a:solidFill>
                    <a:srgbClr val="935132">
                      <a:alpha val="82000"/>
                    </a:srgbClr>
                  </a:solidFill>
                  <a:ln>
                    <a:solidFill>
                      <a:srgbClr val="935132"/>
                    </a:solidFill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Subbs'!$AC$4:$AC$23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47</c:v>
                      </c:pt>
                      <c:pt idx="15">
                        <c:v>65</c:v>
                      </c:pt>
                      <c:pt idx="16">
                        <c:v>74</c:v>
                      </c:pt>
                      <c:pt idx="17">
                        <c:v>95</c:v>
                      </c:pt>
                      <c:pt idx="18">
                        <c:v>99</c:v>
                      </c:pt>
                      <c:pt idx="1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132-4A1E-8F49-C48B27695E8A}"/>
                  </c:ext>
                </c:extLst>
              </c15:ser>
            </c15:filteredAreaSeries>
            <c15:filteredAreaSeries>
              <c15:ser>
                <c:idx val="2"/>
                <c:order val="5"/>
                <c:tx>
                  <c:v>Plant forest Tapajós river</c:v>
                </c:tx>
                <c:spPr>
                  <a:solidFill>
                    <a:srgbClr val="935132">
                      <a:alpha val="82000"/>
                    </a:srgb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Subbs'!$AH$4:$AH$23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23.14</c:v>
                      </c:pt>
                      <c:pt idx="1">
                        <c:v>23.22</c:v>
                      </c:pt>
                      <c:pt idx="2">
                        <c:v>21.05</c:v>
                      </c:pt>
                      <c:pt idx="3">
                        <c:v>25.79</c:v>
                      </c:pt>
                      <c:pt idx="4">
                        <c:v>27.11</c:v>
                      </c:pt>
                      <c:pt idx="5">
                        <c:v>27.59</c:v>
                      </c:pt>
                      <c:pt idx="6">
                        <c:v>26.91</c:v>
                      </c:pt>
                      <c:pt idx="7">
                        <c:v>31.62</c:v>
                      </c:pt>
                      <c:pt idx="8">
                        <c:v>41.69</c:v>
                      </c:pt>
                      <c:pt idx="9">
                        <c:v>68.739999999999995</c:v>
                      </c:pt>
                      <c:pt idx="10">
                        <c:v>115.09</c:v>
                      </c:pt>
                      <c:pt idx="11">
                        <c:v>258.75</c:v>
                      </c:pt>
                      <c:pt idx="12">
                        <c:v>260.33999999999997</c:v>
                      </c:pt>
                      <c:pt idx="13">
                        <c:v>265.07</c:v>
                      </c:pt>
                      <c:pt idx="14">
                        <c:v>266.22000000000003</c:v>
                      </c:pt>
                      <c:pt idx="15">
                        <c:v>279.26</c:v>
                      </c:pt>
                      <c:pt idx="16">
                        <c:v>263.10000000000002</c:v>
                      </c:pt>
                      <c:pt idx="17">
                        <c:v>269.31</c:v>
                      </c:pt>
                      <c:pt idx="18">
                        <c:v>175</c:v>
                      </c:pt>
                      <c:pt idx="19">
                        <c:v>297.18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32-4A1E-8F49-C48B27695E8A}"/>
                  </c:ext>
                </c:extLst>
              </c15:ser>
            </c15:filteredAreaSeries>
            <c15:filteredAreaSeries>
              <c15:ser>
                <c:idx val="9"/>
                <c:order val="8"/>
                <c:tx>
                  <c:v>Plant forest Solimões river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Subbs'!$AV$5</c15:sqref>
                        </c15:formulaRef>
                      </c:ext>
                    </c:extLst>
                    <c:numCache>
                      <c:formatCode>#,##0.0</c:formatCode>
                      <c:ptCount val="1"/>
                      <c:pt idx="0">
                        <c:v>-1186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32-4A1E-8F49-C48B27695E8A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10"/>
          <c:order val="9"/>
          <c:tx>
            <c:v>Forest Formation Amazon Basin</c:v>
          </c:tx>
          <c:spPr>
            <a:solidFill>
              <a:srgbClr val="274E13"/>
            </a:solidFill>
            <a:ln>
              <a:solidFill>
                <a:srgbClr val="274E13"/>
              </a:solidFill>
            </a:ln>
            <a:effectLst/>
          </c:spPr>
          <c:invertIfNegative val="0"/>
          <c:cat>
            <c:numRef>
              <c:f>'LULC - Subbs'!$AY$4:$AY$23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Subbs'!$AZ$4:$AZ$23</c:f>
              <c:numCache>
                <c:formatCode>#,##0.0</c:formatCode>
                <c:ptCount val="20"/>
                <c:pt idx="0">
                  <c:v>4557727</c:v>
                </c:pt>
                <c:pt idx="1">
                  <c:v>4538326.5999999996</c:v>
                </c:pt>
                <c:pt idx="2">
                  <c:v>4514933.58</c:v>
                </c:pt>
                <c:pt idx="3">
                  <c:v>4476417.79</c:v>
                </c:pt>
                <c:pt idx="4">
                  <c:v>4463165</c:v>
                </c:pt>
                <c:pt idx="5">
                  <c:v>4455049.87</c:v>
                </c:pt>
                <c:pt idx="6">
                  <c:v>4445399.67</c:v>
                </c:pt>
                <c:pt idx="7">
                  <c:v>4439803.5600000005</c:v>
                </c:pt>
                <c:pt idx="8">
                  <c:v>4434846.2300000004</c:v>
                </c:pt>
                <c:pt idx="9">
                  <c:v>4431008.68</c:v>
                </c:pt>
                <c:pt idx="10">
                  <c:v>4425635.33</c:v>
                </c:pt>
                <c:pt idx="11">
                  <c:v>4421107.2300000004</c:v>
                </c:pt>
                <c:pt idx="12">
                  <c:v>4413222.96</c:v>
                </c:pt>
                <c:pt idx="13">
                  <c:v>4403544.37</c:v>
                </c:pt>
                <c:pt idx="14">
                  <c:v>4392694.62</c:v>
                </c:pt>
                <c:pt idx="15">
                  <c:v>4384177.8499999996</c:v>
                </c:pt>
                <c:pt idx="16">
                  <c:v>4373812.95</c:v>
                </c:pt>
                <c:pt idx="17">
                  <c:v>4363489.25</c:v>
                </c:pt>
                <c:pt idx="18">
                  <c:v>4354625.33</c:v>
                </c:pt>
                <c:pt idx="19">
                  <c:v>4292565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2-4A1E-8F49-C48B2769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174336"/>
        <c:axId val="646542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Forest formation Negro river</c:v>
                </c:tx>
                <c:spPr>
                  <a:solidFill>
                    <a:srgbClr val="274E13"/>
                  </a:solidFill>
                  <a:ln>
                    <a:solidFill>
                      <a:srgbClr val="274E13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'LULC - Subbs'!$AY$4:$AY$23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Subbs'!$AA$4:$AA$23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616578</c:v>
                      </c:pt>
                      <c:pt idx="1">
                        <c:v>616337</c:v>
                      </c:pt>
                      <c:pt idx="2">
                        <c:v>615793</c:v>
                      </c:pt>
                      <c:pt idx="3">
                        <c:v>615130</c:v>
                      </c:pt>
                      <c:pt idx="4">
                        <c:v>614884</c:v>
                      </c:pt>
                      <c:pt idx="5">
                        <c:v>614716</c:v>
                      </c:pt>
                      <c:pt idx="6">
                        <c:v>614650</c:v>
                      </c:pt>
                      <c:pt idx="7">
                        <c:v>614668</c:v>
                      </c:pt>
                      <c:pt idx="8">
                        <c:v>614817</c:v>
                      </c:pt>
                      <c:pt idx="9">
                        <c:v>614817</c:v>
                      </c:pt>
                      <c:pt idx="10">
                        <c:v>614733</c:v>
                      </c:pt>
                      <c:pt idx="11">
                        <c:v>614716</c:v>
                      </c:pt>
                      <c:pt idx="12">
                        <c:v>613975</c:v>
                      </c:pt>
                      <c:pt idx="13">
                        <c:v>613169</c:v>
                      </c:pt>
                      <c:pt idx="14">
                        <c:v>612540</c:v>
                      </c:pt>
                      <c:pt idx="15">
                        <c:v>612335</c:v>
                      </c:pt>
                      <c:pt idx="16">
                        <c:v>611728</c:v>
                      </c:pt>
                      <c:pt idx="17">
                        <c:v>611308</c:v>
                      </c:pt>
                      <c:pt idx="18">
                        <c:v>611182</c:v>
                      </c:pt>
                      <c:pt idx="19">
                        <c:v>609325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132-4A1E-8F49-C48B27695E8A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v>Forest formation Solimões river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Subbs'!$AY$4:$AY$23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Subbs'!$AU$4:$AU$23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1690892</c:v>
                      </c:pt>
                      <c:pt idx="1">
                        <c:v>1689706</c:v>
                      </c:pt>
                      <c:pt idx="2">
                        <c:v>1687841</c:v>
                      </c:pt>
                      <c:pt idx="3">
                        <c:v>1684957</c:v>
                      </c:pt>
                      <c:pt idx="4">
                        <c:v>1683247</c:v>
                      </c:pt>
                      <c:pt idx="5">
                        <c:v>1681987</c:v>
                      </c:pt>
                      <c:pt idx="6">
                        <c:v>1680868</c:v>
                      </c:pt>
                      <c:pt idx="7">
                        <c:v>1679069</c:v>
                      </c:pt>
                      <c:pt idx="8">
                        <c:v>1676916</c:v>
                      </c:pt>
                      <c:pt idx="9">
                        <c:v>1676182</c:v>
                      </c:pt>
                      <c:pt idx="10">
                        <c:v>1675338</c:v>
                      </c:pt>
                      <c:pt idx="11">
                        <c:v>1673802</c:v>
                      </c:pt>
                      <c:pt idx="12">
                        <c:v>1672543</c:v>
                      </c:pt>
                      <c:pt idx="13">
                        <c:v>1670509</c:v>
                      </c:pt>
                      <c:pt idx="14">
                        <c:v>1668420</c:v>
                      </c:pt>
                      <c:pt idx="15">
                        <c:v>1666705</c:v>
                      </c:pt>
                      <c:pt idx="16">
                        <c:v>1664786</c:v>
                      </c:pt>
                      <c:pt idx="17">
                        <c:v>1662191</c:v>
                      </c:pt>
                      <c:pt idx="18">
                        <c:v>1659422</c:v>
                      </c:pt>
                      <c:pt idx="19">
                        <c:v>1650931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32-4A1E-8F49-C48B27695E8A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v>Forest formation Madeira river</c:v>
                </c:tx>
                <c:spPr>
                  <a:solidFill>
                    <a:srgbClr val="274E13"/>
                  </a:solidFill>
                  <a:ln>
                    <a:solidFill>
                      <a:srgbClr val="274E13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Subbs'!$AY$4:$AY$23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Subbs'!$AP$4:$AP$23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862960</c:v>
                      </c:pt>
                      <c:pt idx="1">
                        <c:v>856518</c:v>
                      </c:pt>
                      <c:pt idx="2">
                        <c:v>848774</c:v>
                      </c:pt>
                      <c:pt idx="3">
                        <c:v>836296</c:v>
                      </c:pt>
                      <c:pt idx="4">
                        <c:v>832169</c:v>
                      </c:pt>
                      <c:pt idx="5">
                        <c:v>829844</c:v>
                      </c:pt>
                      <c:pt idx="6">
                        <c:v>826173</c:v>
                      </c:pt>
                      <c:pt idx="7">
                        <c:v>824916</c:v>
                      </c:pt>
                      <c:pt idx="8">
                        <c:v>822772</c:v>
                      </c:pt>
                      <c:pt idx="9">
                        <c:v>820050</c:v>
                      </c:pt>
                      <c:pt idx="10">
                        <c:v>817422</c:v>
                      </c:pt>
                      <c:pt idx="11">
                        <c:v>815885</c:v>
                      </c:pt>
                      <c:pt idx="12">
                        <c:v>813128</c:v>
                      </c:pt>
                      <c:pt idx="13">
                        <c:v>809891</c:v>
                      </c:pt>
                      <c:pt idx="14">
                        <c:v>805808</c:v>
                      </c:pt>
                      <c:pt idx="15">
                        <c:v>801255</c:v>
                      </c:pt>
                      <c:pt idx="16">
                        <c:v>796009</c:v>
                      </c:pt>
                      <c:pt idx="17">
                        <c:v>790403</c:v>
                      </c:pt>
                      <c:pt idx="18">
                        <c:v>787280</c:v>
                      </c:pt>
                      <c:pt idx="19">
                        <c:v>780196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32-4A1E-8F49-C48B27695E8A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Forest formation Tapajós river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Subbs'!$AY$4:$AY$23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Subbs'!$AF$4:$AF$23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350225.19</c:v>
                      </c:pt>
                      <c:pt idx="1">
                        <c:v>345746.51</c:v>
                      </c:pt>
                      <c:pt idx="2">
                        <c:v>339639.4</c:v>
                      </c:pt>
                      <c:pt idx="3">
                        <c:v>329246.78999999998</c:v>
                      </c:pt>
                      <c:pt idx="4">
                        <c:v>326435.48</c:v>
                      </c:pt>
                      <c:pt idx="5">
                        <c:v>325227.39</c:v>
                      </c:pt>
                      <c:pt idx="6">
                        <c:v>323931.68</c:v>
                      </c:pt>
                      <c:pt idx="7">
                        <c:v>323421.76</c:v>
                      </c:pt>
                      <c:pt idx="8">
                        <c:v>323332.43</c:v>
                      </c:pt>
                      <c:pt idx="9">
                        <c:v>323675.8</c:v>
                      </c:pt>
                      <c:pt idx="10">
                        <c:v>322559.63</c:v>
                      </c:pt>
                      <c:pt idx="11">
                        <c:v>322125.32</c:v>
                      </c:pt>
                      <c:pt idx="12">
                        <c:v>321125.44</c:v>
                      </c:pt>
                      <c:pt idx="13">
                        <c:v>320342.18</c:v>
                      </c:pt>
                      <c:pt idx="14">
                        <c:v>319474.7</c:v>
                      </c:pt>
                      <c:pt idx="15">
                        <c:v>318931.75</c:v>
                      </c:pt>
                      <c:pt idx="16">
                        <c:v>318313.61</c:v>
                      </c:pt>
                      <c:pt idx="17">
                        <c:v>317315.15999999997</c:v>
                      </c:pt>
                      <c:pt idx="18">
                        <c:v>316617.93</c:v>
                      </c:pt>
                      <c:pt idx="19">
                        <c:v>314282.90000000002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32-4A1E-8F49-C48B27695E8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Forest formation Xingu river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Subbs'!$AY$4:$AY$23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Subbs'!$AK$4:$AK$23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412325.65</c:v>
                      </c:pt>
                      <c:pt idx="1">
                        <c:v>408416.09</c:v>
                      </c:pt>
                      <c:pt idx="2">
                        <c:v>401588.18</c:v>
                      </c:pt>
                      <c:pt idx="3">
                        <c:v>392167</c:v>
                      </c:pt>
                      <c:pt idx="4">
                        <c:v>389076.52</c:v>
                      </c:pt>
                      <c:pt idx="5">
                        <c:v>386511.48</c:v>
                      </c:pt>
                      <c:pt idx="6">
                        <c:v>383662.99</c:v>
                      </c:pt>
                      <c:pt idx="7">
                        <c:v>382593.8</c:v>
                      </c:pt>
                      <c:pt idx="8">
                        <c:v>382075.8</c:v>
                      </c:pt>
                      <c:pt idx="9">
                        <c:v>380916.88</c:v>
                      </c:pt>
                      <c:pt idx="10">
                        <c:v>380196.7</c:v>
                      </c:pt>
                      <c:pt idx="11">
                        <c:v>379519.91</c:v>
                      </c:pt>
                      <c:pt idx="12">
                        <c:v>378502.52</c:v>
                      </c:pt>
                      <c:pt idx="13">
                        <c:v>377339.19</c:v>
                      </c:pt>
                      <c:pt idx="14">
                        <c:v>376296.92</c:v>
                      </c:pt>
                      <c:pt idx="15">
                        <c:v>375218.1</c:v>
                      </c:pt>
                      <c:pt idx="16">
                        <c:v>373466.34</c:v>
                      </c:pt>
                      <c:pt idx="17">
                        <c:v>372287.09</c:v>
                      </c:pt>
                      <c:pt idx="18">
                        <c:v>370397.4</c:v>
                      </c:pt>
                      <c:pt idx="19">
                        <c:v>365442.57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32-4A1E-8F49-C48B27695E8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Plant forest Xingu river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Subbs'!$AY$4:$AY$23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Subbs'!$AM$4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23.61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32-4A1E-8F49-C48B27695E8A}"/>
                  </c:ext>
                </c:extLst>
              </c15:ser>
            </c15:filteredBarSeries>
          </c:ext>
        </c:extLst>
      </c:barChart>
      <c:catAx>
        <c:axId val="6471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42544"/>
        <c:crosses val="autoZero"/>
        <c:auto val="1"/>
        <c:lblAlgn val="ctr"/>
        <c:lblOffset val="100"/>
        <c:noMultiLvlLbl val="0"/>
      </c:catAx>
      <c:valAx>
        <c:axId val="646542544"/>
        <c:scaling>
          <c:orientation val="minMax"/>
          <c:max val="4600000"/>
          <c:min val="42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Area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174336"/>
        <c:crosses val="autoZero"/>
        <c:crossBetween val="between"/>
        <c:majorUnit val="40000"/>
      </c:valAx>
      <c:valAx>
        <c:axId val="766235648"/>
        <c:scaling>
          <c:orientation val="minMax"/>
          <c:max val="90"/>
          <c:min val="0"/>
        </c:scaling>
        <c:delete val="1"/>
        <c:axPos val="r"/>
        <c:numFmt formatCode="0" sourceLinked="0"/>
        <c:majorTickMark val="out"/>
        <c:minorTickMark val="none"/>
        <c:tickLblPos val="nextTo"/>
        <c:crossAx val="389935232"/>
        <c:crosses val="max"/>
        <c:crossBetween val="between"/>
      </c:valAx>
      <c:catAx>
        <c:axId val="3899352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6623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Forest 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Formation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Solimões subbasin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173512641234857"/>
          <c:y val="0.11370970186767175"/>
          <c:w val="0.82965023499954205"/>
          <c:h val="0.71923189769288309"/>
        </c:manualLayout>
      </c:layout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55695280"/>
        <c:axId val="660416768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Plant forest Negro river</c:v>
                </c:tx>
                <c:spPr>
                  <a:solidFill>
                    <a:srgbClr val="935132">
                      <a:alpha val="82000"/>
                    </a:srgbClr>
                  </a:solidFill>
                  <a:ln>
                    <a:solidFill>
                      <a:srgbClr val="935132"/>
                    </a:solidFill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Subbs'!$AC$4:$AC$23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47</c:v>
                      </c:pt>
                      <c:pt idx="15">
                        <c:v>65</c:v>
                      </c:pt>
                      <c:pt idx="16">
                        <c:v>74</c:v>
                      </c:pt>
                      <c:pt idx="17">
                        <c:v>95</c:v>
                      </c:pt>
                      <c:pt idx="18">
                        <c:v>99</c:v>
                      </c:pt>
                      <c:pt idx="1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929-4584-A341-CD68D8E085C2}"/>
                  </c:ext>
                </c:extLst>
              </c15:ser>
            </c15:filteredAreaSeries>
            <c15:filteredAreaSeries>
              <c15:ser>
                <c:idx val="7"/>
                <c:order val="6"/>
                <c:tx>
                  <c:v>Plant forest Xingu river</c:v>
                </c:tx>
                <c:spPr>
                  <a:solidFill>
                    <a:srgbClr val="935132">
                      <a:alpha val="82000"/>
                    </a:srgb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Subbs'!$AM$4:$AM$23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23.61</c:v>
                      </c:pt>
                      <c:pt idx="1">
                        <c:v>23.68</c:v>
                      </c:pt>
                      <c:pt idx="2" formatCode="#,##0.0">
                        <c:v>23.57</c:v>
                      </c:pt>
                      <c:pt idx="3">
                        <c:v>29.12</c:v>
                      </c:pt>
                      <c:pt idx="4">
                        <c:v>29.33</c:v>
                      </c:pt>
                      <c:pt idx="5">
                        <c:v>29.48</c:v>
                      </c:pt>
                      <c:pt idx="6">
                        <c:v>29.68</c:v>
                      </c:pt>
                      <c:pt idx="7">
                        <c:v>30.68</c:v>
                      </c:pt>
                      <c:pt idx="8">
                        <c:v>32.380000000000003</c:v>
                      </c:pt>
                      <c:pt idx="9">
                        <c:v>37.520000000000003</c:v>
                      </c:pt>
                      <c:pt idx="10">
                        <c:v>51.11</c:v>
                      </c:pt>
                      <c:pt idx="11">
                        <c:v>113.59</c:v>
                      </c:pt>
                      <c:pt idx="12">
                        <c:v>115.45</c:v>
                      </c:pt>
                      <c:pt idx="13">
                        <c:v>118.26</c:v>
                      </c:pt>
                      <c:pt idx="14">
                        <c:v>119.65</c:v>
                      </c:pt>
                      <c:pt idx="15">
                        <c:v>131.51</c:v>
                      </c:pt>
                      <c:pt idx="16">
                        <c:v>124.93</c:v>
                      </c:pt>
                      <c:pt idx="17">
                        <c:v>132.91</c:v>
                      </c:pt>
                      <c:pt idx="18">
                        <c:v>137.43</c:v>
                      </c:pt>
                      <c:pt idx="19">
                        <c:v>157.57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29-4584-A341-CD68D8E085C2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8"/>
          <c:order val="2"/>
          <c:tx>
            <c:v>Forest formation Solimões river</c:v>
          </c:tx>
          <c:spPr>
            <a:solidFill>
              <a:srgbClr val="274E13"/>
            </a:solidFill>
            <a:ln>
              <a:solidFill>
                <a:srgbClr val="274E13"/>
              </a:solidFill>
            </a:ln>
            <a:effectLst/>
          </c:spPr>
          <c:invertIfNegative val="0"/>
          <c:cat>
            <c:numRef>
              <c:f>'LULC - Subbs'!$Z$4:$Z$23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Subbs'!$AU$4:$AU$23</c:f>
              <c:numCache>
                <c:formatCode>#,##0.0</c:formatCode>
                <c:ptCount val="20"/>
                <c:pt idx="0">
                  <c:v>1690892</c:v>
                </c:pt>
                <c:pt idx="1">
                  <c:v>1689706</c:v>
                </c:pt>
                <c:pt idx="2">
                  <c:v>1687841</c:v>
                </c:pt>
                <c:pt idx="3">
                  <c:v>1684957</c:v>
                </c:pt>
                <c:pt idx="4">
                  <c:v>1683247</c:v>
                </c:pt>
                <c:pt idx="5">
                  <c:v>1681987</c:v>
                </c:pt>
                <c:pt idx="6">
                  <c:v>1680868</c:v>
                </c:pt>
                <c:pt idx="7">
                  <c:v>1679069</c:v>
                </c:pt>
                <c:pt idx="8">
                  <c:v>1676916</c:v>
                </c:pt>
                <c:pt idx="9">
                  <c:v>1676182</c:v>
                </c:pt>
                <c:pt idx="10">
                  <c:v>1675338</c:v>
                </c:pt>
                <c:pt idx="11">
                  <c:v>1673802</c:v>
                </c:pt>
                <c:pt idx="12">
                  <c:v>1672543</c:v>
                </c:pt>
                <c:pt idx="13">
                  <c:v>1670509</c:v>
                </c:pt>
                <c:pt idx="14">
                  <c:v>1668420</c:v>
                </c:pt>
                <c:pt idx="15">
                  <c:v>1666705</c:v>
                </c:pt>
                <c:pt idx="16">
                  <c:v>1664786</c:v>
                </c:pt>
                <c:pt idx="17">
                  <c:v>1662191</c:v>
                </c:pt>
                <c:pt idx="18">
                  <c:v>1659422</c:v>
                </c:pt>
                <c:pt idx="19">
                  <c:v>1650931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929-4584-A341-CD68D8E0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174336"/>
        <c:axId val="646542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Forest formation Negro river</c:v>
                </c:tx>
                <c:spPr>
                  <a:solidFill>
                    <a:srgbClr val="274E13"/>
                  </a:solidFill>
                  <a:ln>
                    <a:solidFill>
                      <a:srgbClr val="274E13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Subbs'!$AA$4:$AA$23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616578</c:v>
                      </c:pt>
                      <c:pt idx="1">
                        <c:v>616337</c:v>
                      </c:pt>
                      <c:pt idx="2">
                        <c:v>615793</c:v>
                      </c:pt>
                      <c:pt idx="3">
                        <c:v>615130</c:v>
                      </c:pt>
                      <c:pt idx="4">
                        <c:v>614884</c:v>
                      </c:pt>
                      <c:pt idx="5">
                        <c:v>614716</c:v>
                      </c:pt>
                      <c:pt idx="6">
                        <c:v>614650</c:v>
                      </c:pt>
                      <c:pt idx="7">
                        <c:v>614668</c:v>
                      </c:pt>
                      <c:pt idx="8">
                        <c:v>614817</c:v>
                      </c:pt>
                      <c:pt idx="9">
                        <c:v>614817</c:v>
                      </c:pt>
                      <c:pt idx="10">
                        <c:v>614733</c:v>
                      </c:pt>
                      <c:pt idx="11">
                        <c:v>614716</c:v>
                      </c:pt>
                      <c:pt idx="12">
                        <c:v>613975</c:v>
                      </c:pt>
                      <c:pt idx="13">
                        <c:v>613169</c:v>
                      </c:pt>
                      <c:pt idx="14">
                        <c:v>612540</c:v>
                      </c:pt>
                      <c:pt idx="15">
                        <c:v>612335</c:v>
                      </c:pt>
                      <c:pt idx="16">
                        <c:v>611728</c:v>
                      </c:pt>
                      <c:pt idx="17">
                        <c:v>611308</c:v>
                      </c:pt>
                      <c:pt idx="18">
                        <c:v>611182</c:v>
                      </c:pt>
                      <c:pt idx="19">
                        <c:v>609325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929-4584-A341-CD68D8E085C2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v>Forest formation Madeira river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Subbs'!$AP$4:$AP$23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862960</c:v>
                      </c:pt>
                      <c:pt idx="1">
                        <c:v>856518</c:v>
                      </c:pt>
                      <c:pt idx="2">
                        <c:v>848774</c:v>
                      </c:pt>
                      <c:pt idx="3">
                        <c:v>836296</c:v>
                      </c:pt>
                      <c:pt idx="4">
                        <c:v>832169</c:v>
                      </c:pt>
                      <c:pt idx="5">
                        <c:v>829844</c:v>
                      </c:pt>
                      <c:pt idx="6">
                        <c:v>826173</c:v>
                      </c:pt>
                      <c:pt idx="7">
                        <c:v>824916</c:v>
                      </c:pt>
                      <c:pt idx="8">
                        <c:v>822772</c:v>
                      </c:pt>
                      <c:pt idx="9">
                        <c:v>820050</c:v>
                      </c:pt>
                      <c:pt idx="10">
                        <c:v>817422</c:v>
                      </c:pt>
                      <c:pt idx="11">
                        <c:v>815885</c:v>
                      </c:pt>
                      <c:pt idx="12">
                        <c:v>813128</c:v>
                      </c:pt>
                      <c:pt idx="13">
                        <c:v>809891</c:v>
                      </c:pt>
                      <c:pt idx="14">
                        <c:v>805808</c:v>
                      </c:pt>
                      <c:pt idx="15">
                        <c:v>801255</c:v>
                      </c:pt>
                      <c:pt idx="16">
                        <c:v>796009</c:v>
                      </c:pt>
                      <c:pt idx="17">
                        <c:v>790403</c:v>
                      </c:pt>
                      <c:pt idx="18">
                        <c:v>787280</c:v>
                      </c:pt>
                      <c:pt idx="19">
                        <c:v>780196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29-4584-A341-CD68D8E085C2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Forest formation Tapajós river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Subbs'!$AF$4:$AF$23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350225.19</c:v>
                      </c:pt>
                      <c:pt idx="1">
                        <c:v>345746.51</c:v>
                      </c:pt>
                      <c:pt idx="2">
                        <c:v>339639.4</c:v>
                      </c:pt>
                      <c:pt idx="3">
                        <c:v>329246.78999999998</c:v>
                      </c:pt>
                      <c:pt idx="4">
                        <c:v>326435.48</c:v>
                      </c:pt>
                      <c:pt idx="5">
                        <c:v>325227.39</c:v>
                      </c:pt>
                      <c:pt idx="6">
                        <c:v>323931.68</c:v>
                      </c:pt>
                      <c:pt idx="7">
                        <c:v>323421.76</c:v>
                      </c:pt>
                      <c:pt idx="8">
                        <c:v>323332.43</c:v>
                      </c:pt>
                      <c:pt idx="9">
                        <c:v>323675.8</c:v>
                      </c:pt>
                      <c:pt idx="10">
                        <c:v>322559.63</c:v>
                      </c:pt>
                      <c:pt idx="11">
                        <c:v>322125.32</c:v>
                      </c:pt>
                      <c:pt idx="12">
                        <c:v>321125.44</c:v>
                      </c:pt>
                      <c:pt idx="13">
                        <c:v>320342.18</c:v>
                      </c:pt>
                      <c:pt idx="14">
                        <c:v>319474.7</c:v>
                      </c:pt>
                      <c:pt idx="15">
                        <c:v>318931.75</c:v>
                      </c:pt>
                      <c:pt idx="16">
                        <c:v>318313.61</c:v>
                      </c:pt>
                      <c:pt idx="17">
                        <c:v>317315.15999999997</c:v>
                      </c:pt>
                      <c:pt idx="18">
                        <c:v>316617.93</c:v>
                      </c:pt>
                      <c:pt idx="19">
                        <c:v>314282.90000000002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29-4584-A341-CD68D8E085C2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v>Forest formation Xingu river</c:v>
                </c:tx>
                <c:spPr>
                  <a:solidFill>
                    <a:srgbClr val="274E13"/>
                  </a:solidFill>
                  <a:ln>
                    <a:solidFill>
                      <a:srgbClr val="274E13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Subbs'!$AK$4:$AK$23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412325.65</c:v>
                      </c:pt>
                      <c:pt idx="1">
                        <c:v>408416.09</c:v>
                      </c:pt>
                      <c:pt idx="2">
                        <c:v>401588.18</c:v>
                      </c:pt>
                      <c:pt idx="3">
                        <c:v>392167</c:v>
                      </c:pt>
                      <c:pt idx="4">
                        <c:v>389076.52</c:v>
                      </c:pt>
                      <c:pt idx="5">
                        <c:v>386511.48</c:v>
                      </c:pt>
                      <c:pt idx="6">
                        <c:v>383662.99</c:v>
                      </c:pt>
                      <c:pt idx="7">
                        <c:v>382593.8</c:v>
                      </c:pt>
                      <c:pt idx="8">
                        <c:v>382075.8</c:v>
                      </c:pt>
                      <c:pt idx="9">
                        <c:v>380916.88</c:v>
                      </c:pt>
                      <c:pt idx="10">
                        <c:v>380196.7</c:v>
                      </c:pt>
                      <c:pt idx="11">
                        <c:v>379519.91</c:v>
                      </c:pt>
                      <c:pt idx="12">
                        <c:v>378502.52</c:v>
                      </c:pt>
                      <c:pt idx="13">
                        <c:v>377339.19</c:v>
                      </c:pt>
                      <c:pt idx="14">
                        <c:v>376296.92</c:v>
                      </c:pt>
                      <c:pt idx="15">
                        <c:v>375218.1</c:v>
                      </c:pt>
                      <c:pt idx="16">
                        <c:v>373466.34</c:v>
                      </c:pt>
                      <c:pt idx="17">
                        <c:v>372287.09</c:v>
                      </c:pt>
                      <c:pt idx="18">
                        <c:v>370397.4</c:v>
                      </c:pt>
                      <c:pt idx="19">
                        <c:v>365442.57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29-4584-A341-CD68D8E085C2}"/>
                  </c:ext>
                </c:extLst>
              </c15:ser>
            </c15:filteredBarSeries>
            <c15:filteredBarSeries>
              <c15:ser>
                <c:idx val="2"/>
                <c:order val="7"/>
                <c:tx>
                  <c:v>Plant forest Tapajós river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Subbs'!$AH$4:$AH$23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23.14</c:v>
                      </c:pt>
                      <c:pt idx="1">
                        <c:v>23.22</c:v>
                      </c:pt>
                      <c:pt idx="2">
                        <c:v>21.05</c:v>
                      </c:pt>
                      <c:pt idx="3">
                        <c:v>25.79</c:v>
                      </c:pt>
                      <c:pt idx="4">
                        <c:v>27.11</c:v>
                      </c:pt>
                      <c:pt idx="5">
                        <c:v>27.59</c:v>
                      </c:pt>
                      <c:pt idx="6">
                        <c:v>26.91</c:v>
                      </c:pt>
                      <c:pt idx="7">
                        <c:v>31.62</c:v>
                      </c:pt>
                      <c:pt idx="8">
                        <c:v>41.69</c:v>
                      </c:pt>
                      <c:pt idx="9">
                        <c:v>68.739999999999995</c:v>
                      </c:pt>
                      <c:pt idx="10">
                        <c:v>115.09</c:v>
                      </c:pt>
                      <c:pt idx="11">
                        <c:v>258.75</c:v>
                      </c:pt>
                      <c:pt idx="12">
                        <c:v>260.33999999999997</c:v>
                      </c:pt>
                      <c:pt idx="13">
                        <c:v>265.07</c:v>
                      </c:pt>
                      <c:pt idx="14">
                        <c:v>266.22000000000003</c:v>
                      </c:pt>
                      <c:pt idx="15">
                        <c:v>279.26</c:v>
                      </c:pt>
                      <c:pt idx="16">
                        <c:v>263.10000000000002</c:v>
                      </c:pt>
                      <c:pt idx="17">
                        <c:v>269.31</c:v>
                      </c:pt>
                      <c:pt idx="18">
                        <c:v>175</c:v>
                      </c:pt>
                      <c:pt idx="19">
                        <c:v>297.18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29-4584-A341-CD68D8E085C2}"/>
                  </c:ext>
                </c:extLst>
              </c15:ser>
            </c15:filteredBarSeries>
            <c15:filteredBarSeries>
              <c15:ser>
                <c:idx val="5"/>
                <c:order val="8"/>
                <c:tx>
                  <c:v>Plant forest Madeira river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Subbs'!$AR$4:$AR$23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34</c:v>
                      </c:pt>
                      <c:pt idx="1">
                        <c:v>35</c:v>
                      </c:pt>
                      <c:pt idx="2">
                        <c:v>34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36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43</c:v>
                      </c:pt>
                      <c:pt idx="10">
                        <c:v>45</c:v>
                      </c:pt>
                      <c:pt idx="11">
                        <c:v>74</c:v>
                      </c:pt>
                      <c:pt idx="12">
                        <c:v>74</c:v>
                      </c:pt>
                      <c:pt idx="13">
                        <c:v>75</c:v>
                      </c:pt>
                      <c:pt idx="14">
                        <c:v>74</c:v>
                      </c:pt>
                      <c:pt idx="15">
                        <c:v>83</c:v>
                      </c:pt>
                      <c:pt idx="16">
                        <c:v>74</c:v>
                      </c:pt>
                      <c:pt idx="17">
                        <c:v>76</c:v>
                      </c:pt>
                      <c:pt idx="18">
                        <c:v>72</c:v>
                      </c:pt>
                      <c:pt idx="19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929-4584-A341-CD68D8E085C2}"/>
                  </c:ext>
                </c:extLst>
              </c15:ser>
            </c15:filteredBarSeries>
          </c:ext>
        </c:extLst>
      </c:barChart>
      <c:catAx>
        <c:axId val="6471743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42544"/>
        <c:crosses val="autoZero"/>
        <c:auto val="1"/>
        <c:lblAlgn val="ctr"/>
        <c:lblOffset val="100"/>
        <c:noMultiLvlLbl val="0"/>
      </c:catAx>
      <c:valAx>
        <c:axId val="646542544"/>
        <c:scaling>
          <c:orientation val="minMax"/>
          <c:max val="1695000"/>
          <c:min val="16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Area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174336"/>
        <c:crosses val="autoZero"/>
        <c:crossBetween val="between"/>
        <c:majorUnit val="5000"/>
      </c:valAx>
      <c:valAx>
        <c:axId val="660416768"/>
        <c:scaling>
          <c:orientation val="minMax"/>
          <c:max val="9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755695280"/>
        <c:crosses val="max"/>
        <c:crossBetween val="between"/>
      </c:valAx>
      <c:catAx>
        <c:axId val="75569528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6041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05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Precipitation</c:v>
          </c:tx>
          <c:spPr>
            <a:solidFill>
              <a:schemeClr val="accent1"/>
            </a:solidFill>
            <a:ln w="25400">
              <a:noFill/>
            </a:ln>
            <a:effectLst/>
          </c:spP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'Organized Data (P and ET)- Subs'!$B$135:$B$155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'Organized Data (P and ET)- Subs'!$O$135:$O$155</c:f>
              <c:numCache>
                <c:formatCode>0.00</c:formatCode>
                <c:ptCount val="21"/>
                <c:pt idx="0">
                  <c:v>2190.0140000000001</c:v>
                </c:pt>
                <c:pt idx="1">
                  <c:v>2163.9579999999996</c:v>
                </c:pt>
                <c:pt idx="2">
                  <c:v>2159.817</c:v>
                </c:pt>
                <c:pt idx="3">
                  <c:v>2190.6570000000002</c:v>
                </c:pt>
                <c:pt idx="4">
                  <c:v>2164.4399999999996</c:v>
                </c:pt>
                <c:pt idx="5">
                  <c:v>2270.1260000000002</c:v>
                </c:pt>
                <c:pt idx="6">
                  <c:v>2210.4039999999995</c:v>
                </c:pt>
                <c:pt idx="7">
                  <c:v>2289.6090000000004</c:v>
                </c:pt>
                <c:pt idx="8">
                  <c:v>2290.7849999999999</c:v>
                </c:pt>
                <c:pt idx="9">
                  <c:v>2094.8589999999995</c:v>
                </c:pt>
                <c:pt idx="10">
                  <c:v>2321.6930000000002</c:v>
                </c:pt>
                <c:pt idx="11">
                  <c:v>2283.4300000000003</c:v>
                </c:pt>
                <c:pt idx="12">
                  <c:v>2414.9070000000002</c:v>
                </c:pt>
                <c:pt idx="13">
                  <c:v>2373.3330000000001</c:v>
                </c:pt>
                <c:pt idx="14">
                  <c:v>2021.7729999999997</c:v>
                </c:pt>
                <c:pt idx="15">
                  <c:v>2186.067</c:v>
                </c:pt>
                <c:pt idx="16">
                  <c:v>2360.7219999999998</c:v>
                </c:pt>
                <c:pt idx="17">
                  <c:v>2299.8450000000003</c:v>
                </c:pt>
                <c:pt idx="18">
                  <c:v>2385.6110000000003</c:v>
                </c:pt>
                <c:pt idx="19">
                  <c:v>2127.5920000000001</c:v>
                </c:pt>
                <c:pt idx="20">
                  <c:v>2443.8500000000004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1-40FB-B62D-040755C6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25760"/>
        <c:axId val="455227008"/>
      </c:areaChart>
      <c:barChart>
        <c:barDir val="col"/>
        <c:grouping val="clustered"/>
        <c:varyColors val="0"/>
        <c:ser>
          <c:idx val="1"/>
          <c:order val="1"/>
          <c:tx>
            <c:v>Evapotranspiration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bg2"/>
                </a:solidFill>
                <a:round/>
              </a:ln>
              <a:effectLst/>
            </c:spPr>
          </c:errBars>
          <c:cat>
            <c:numRef>
              <c:f>'Organized Data (P and ET)- Subs'!$Q$135:$Q$155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'Organized Data (P and ET)- Subs'!$AD$135:$AD$155</c:f>
              <c:numCache>
                <c:formatCode>0.00</c:formatCode>
                <c:ptCount val="21"/>
                <c:pt idx="0">
                  <c:v>923.99360000000001</c:v>
                </c:pt>
                <c:pt idx="1">
                  <c:v>988.06330000000003</c:v>
                </c:pt>
                <c:pt idx="2">
                  <c:v>1052.097</c:v>
                </c:pt>
                <c:pt idx="3">
                  <c:v>1032.1625000000001</c:v>
                </c:pt>
                <c:pt idx="4">
                  <c:v>1028.8238999999999</c:v>
                </c:pt>
                <c:pt idx="5">
                  <c:v>1042.6215999999999</c:v>
                </c:pt>
                <c:pt idx="6">
                  <c:v>1041.7722000000001</c:v>
                </c:pt>
                <c:pt idx="7">
                  <c:v>1004.8521000000001</c:v>
                </c:pt>
                <c:pt idx="8">
                  <c:v>1045.3346000000001</c:v>
                </c:pt>
                <c:pt idx="9">
                  <c:v>1026.4055000000001</c:v>
                </c:pt>
                <c:pt idx="10">
                  <c:v>1013.777</c:v>
                </c:pt>
                <c:pt idx="11">
                  <c:v>1041.7005000000001</c:v>
                </c:pt>
                <c:pt idx="12">
                  <c:v>1033.8558</c:v>
                </c:pt>
                <c:pt idx="13">
                  <c:v>1030.1677</c:v>
                </c:pt>
                <c:pt idx="14">
                  <c:v>1082.3190999999999</c:v>
                </c:pt>
                <c:pt idx="15">
                  <c:v>1103.5482999999999</c:v>
                </c:pt>
                <c:pt idx="16">
                  <c:v>1022.4481999999999</c:v>
                </c:pt>
                <c:pt idx="17">
                  <c:v>1056.5311000000002</c:v>
                </c:pt>
                <c:pt idx="18">
                  <c:v>1035.8309000000002</c:v>
                </c:pt>
                <c:pt idx="19">
                  <c:v>1051.9921000000002</c:v>
                </c:pt>
                <c:pt idx="20">
                  <c:v>975.84080000000006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1-40FB-B62D-040755C6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084064"/>
        <c:axId val="663077824"/>
      </c:barChart>
      <c:lineChart>
        <c:grouping val="standard"/>
        <c:varyColors val="0"/>
        <c:ser>
          <c:idx val="2"/>
          <c:order val="2"/>
          <c:tx>
            <c:strRef>
              <c:f>'Organized Data (P and ET)- Subs'!$U$161:$V$161</c:f>
              <c:strCache>
                <c:ptCount val="1"/>
                <c:pt idx="0">
                  <c:v>Average P (2001-2011)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'Organized Data (P and ET)- Subs'!$V$162:$V$182</c:f>
              <c:numCache>
                <c:formatCode>0.00</c:formatCode>
                <c:ptCount val="21"/>
                <c:pt idx="0">
                  <c:v>2213.305636363636</c:v>
                </c:pt>
                <c:pt idx="1">
                  <c:v>2213.305636363636</c:v>
                </c:pt>
                <c:pt idx="2">
                  <c:v>2213.305636363636</c:v>
                </c:pt>
                <c:pt idx="3">
                  <c:v>2213.305636363636</c:v>
                </c:pt>
                <c:pt idx="4">
                  <c:v>2213.305636363636</c:v>
                </c:pt>
                <c:pt idx="5">
                  <c:v>2213.305636363636</c:v>
                </c:pt>
                <c:pt idx="6">
                  <c:v>2213.305636363636</c:v>
                </c:pt>
                <c:pt idx="7">
                  <c:v>2213.305636363636</c:v>
                </c:pt>
                <c:pt idx="8">
                  <c:v>2213.305636363636</c:v>
                </c:pt>
                <c:pt idx="9">
                  <c:v>2213.305636363636</c:v>
                </c:pt>
                <c:pt idx="10">
                  <c:v>2213.305636363636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1-40FB-B62D-040755C691DC}"/>
            </c:ext>
          </c:extLst>
        </c:ser>
        <c:ser>
          <c:idx val="3"/>
          <c:order val="3"/>
          <c:tx>
            <c:strRef>
              <c:f>'Organized Data (P and ET)- Subs'!$W$161:$X$161</c:f>
              <c:strCache>
                <c:ptCount val="1"/>
                <c:pt idx="0">
                  <c:v>Average P (2012-2021)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'Organized Data (P and ET)- Subs'!$X$162:$X$182</c:f>
              <c:numCache>
                <c:formatCode>General</c:formatCode>
                <c:ptCount val="21"/>
                <c:pt idx="11" formatCode="0.00">
                  <c:v>2289.7129999999997</c:v>
                </c:pt>
                <c:pt idx="12" formatCode="0.00">
                  <c:v>2289.7129999999997</c:v>
                </c:pt>
                <c:pt idx="13" formatCode="0.00">
                  <c:v>2289.7129999999997</c:v>
                </c:pt>
                <c:pt idx="14" formatCode="0.00">
                  <c:v>2289.7129999999997</c:v>
                </c:pt>
                <c:pt idx="15" formatCode="0.00">
                  <c:v>2289.7129999999997</c:v>
                </c:pt>
                <c:pt idx="16" formatCode="0.00">
                  <c:v>2289.7129999999997</c:v>
                </c:pt>
                <c:pt idx="17" formatCode="0.00">
                  <c:v>2289.7129999999997</c:v>
                </c:pt>
                <c:pt idx="18" formatCode="0.00">
                  <c:v>2289.7129999999997</c:v>
                </c:pt>
                <c:pt idx="19" formatCode="0.00">
                  <c:v>2289.7129999999997</c:v>
                </c:pt>
                <c:pt idx="20" formatCode="0.00">
                  <c:v>2289.7129999999997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1-40FB-B62D-040755C6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25760"/>
        <c:axId val="455227008"/>
      </c:lineChart>
      <c:lineChart>
        <c:grouping val="standard"/>
        <c:varyColors val="0"/>
        <c:ser>
          <c:idx val="4"/>
          <c:order val="4"/>
          <c:tx>
            <c:strRef>
              <c:f>'Organized Data (P and ET)- Subs'!$Y$161:$Z$161</c:f>
              <c:strCache>
                <c:ptCount val="1"/>
                <c:pt idx="0">
                  <c:v>Average ET (2001-2011)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'Organized Data (P and ET)- Subs'!$Z$162:$Z$182</c:f>
              <c:numCache>
                <c:formatCode>0.00</c:formatCode>
                <c:ptCount val="21"/>
                <c:pt idx="0">
                  <c:v>1018.1730272727276</c:v>
                </c:pt>
                <c:pt idx="1">
                  <c:v>1018.1730272727276</c:v>
                </c:pt>
                <c:pt idx="2">
                  <c:v>1018.1730272727276</c:v>
                </c:pt>
                <c:pt idx="3">
                  <c:v>1018.1730272727276</c:v>
                </c:pt>
                <c:pt idx="4">
                  <c:v>1018.1730272727276</c:v>
                </c:pt>
                <c:pt idx="5">
                  <c:v>1018.1730272727276</c:v>
                </c:pt>
                <c:pt idx="6">
                  <c:v>1018.1730272727276</c:v>
                </c:pt>
                <c:pt idx="7">
                  <c:v>1018.1730272727276</c:v>
                </c:pt>
                <c:pt idx="8">
                  <c:v>1018.1730272727276</c:v>
                </c:pt>
                <c:pt idx="9">
                  <c:v>1018.1730272727276</c:v>
                </c:pt>
                <c:pt idx="10">
                  <c:v>1018.1730272727276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1-40FB-B62D-040755C691DC}"/>
            </c:ext>
          </c:extLst>
        </c:ser>
        <c:ser>
          <c:idx val="5"/>
          <c:order val="5"/>
          <c:tx>
            <c:strRef>
              <c:f>'Organized Data (P and ET)- Subs'!$AA$161:$AB$161</c:f>
              <c:strCache>
                <c:ptCount val="1"/>
                <c:pt idx="0">
                  <c:v>Average ET (2012-2021)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'Organized Data (P and ET)- Subs'!$AB$162:$AB$182</c:f>
              <c:numCache>
                <c:formatCode>General</c:formatCode>
                <c:ptCount val="21"/>
                <c:pt idx="11" formatCode="0.00">
                  <c:v>1043.4234499999998</c:v>
                </c:pt>
                <c:pt idx="12" formatCode="0.00">
                  <c:v>1043.4234499999998</c:v>
                </c:pt>
                <c:pt idx="13" formatCode="0.00">
                  <c:v>1043.4234499999998</c:v>
                </c:pt>
                <c:pt idx="14" formatCode="0.00">
                  <c:v>1043.4234499999998</c:v>
                </c:pt>
                <c:pt idx="15" formatCode="0.00">
                  <c:v>1043.4234499999998</c:v>
                </c:pt>
                <c:pt idx="16" formatCode="0.00">
                  <c:v>1043.4234499999998</c:v>
                </c:pt>
                <c:pt idx="17" formatCode="0.00">
                  <c:v>1043.4234499999998</c:v>
                </c:pt>
                <c:pt idx="18" formatCode="0.00">
                  <c:v>1043.4234499999998</c:v>
                </c:pt>
                <c:pt idx="19" formatCode="0.00">
                  <c:v>1043.4234499999998</c:v>
                </c:pt>
                <c:pt idx="20" formatCode="0.00">
                  <c:v>1043.4234499999998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F1-40FB-B62D-040755C6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084064"/>
        <c:axId val="663077824"/>
      </c:lineChart>
      <c:catAx>
        <c:axId val="455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55227008"/>
        <c:crosses val="autoZero"/>
        <c:auto val="1"/>
        <c:lblAlgn val="ctr"/>
        <c:lblOffset val="100"/>
        <c:noMultiLvlLbl val="0"/>
      </c:catAx>
      <c:valAx>
        <c:axId val="455227008"/>
        <c:scaling>
          <c:orientation val="minMax"/>
          <c:max val="26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55225760"/>
        <c:crosses val="autoZero"/>
        <c:crossBetween val="between"/>
      </c:valAx>
      <c:valAx>
        <c:axId val="663077824"/>
        <c:scaling>
          <c:orientation val="minMax"/>
          <c:max val="1200"/>
          <c:min val="9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Evapotranspiration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63084064"/>
        <c:crosses val="max"/>
        <c:crossBetween val="between"/>
        <c:majorUnit val="40"/>
      </c:valAx>
      <c:catAx>
        <c:axId val="66308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07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528237525888023E-2"/>
          <c:y val="2.0048062730967101E-2"/>
          <c:w val="0.83385567680142947"/>
          <c:h val="0.10775912647275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A) Dynamics of P accumulated.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592988546616439"/>
          <c:y val="9.1274462639436754E-2"/>
          <c:w val="0.85914425415503459"/>
          <c:h val="0.6299504088341282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'P Accumulated'!$K$2:$K$3</c:f>
              <c:strCache>
                <c:ptCount val="2"/>
                <c:pt idx="0">
                  <c:v>P accumulated</c:v>
                </c:pt>
                <c:pt idx="1">
                  <c:v>Madeira subbasin</c:v>
                </c:pt>
              </c:strCache>
            </c:strRef>
          </c:tx>
          <c:spPr>
            <a:ln w="19050" cap="rnd">
              <a:solidFill>
                <a:srgbClr val="C517E1"/>
              </a:solidFill>
              <a:round/>
            </a:ln>
            <a:effectLst/>
          </c:spPr>
          <c:marker>
            <c:symbol val="none"/>
          </c:marker>
          <c:xVal>
            <c:numRef>
              <c:f>'P Accumulated'!$P$4:$P$255</c:f>
              <c:numCache>
                <c:formatCode>0.00</c:formatCode>
                <c:ptCount val="252"/>
                <c:pt idx="0">
                  <c:v>274.69499999999999</c:v>
                </c:pt>
                <c:pt idx="1">
                  <c:v>493.82399999999996</c:v>
                </c:pt>
                <c:pt idx="2">
                  <c:v>765.38999999999987</c:v>
                </c:pt>
                <c:pt idx="3">
                  <c:v>979.08299999999986</c:v>
                </c:pt>
                <c:pt idx="4">
                  <c:v>1168.4659999999999</c:v>
                </c:pt>
                <c:pt idx="5">
                  <c:v>1304.9969999999998</c:v>
                </c:pt>
                <c:pt idx="6">
                  <c:v>1422.0839999999998</c:v>
                </c:pt>
                <c:pt idx="7">
                  <c:v>1496.1109999999999</c:v>
                </c:pt>
                <c:pt idx="8">
                  <c:v>1625.559</c:v>
                </c:pt>
                <c:pt idx="9">
                  <c:v>1774.634</c:v>
                </c:pt>
                <c:pt idx="10">
                  <c:v>1947.65</c:v>
                </c:pt>
                <c:pt idx="11">
                  <c:v>2190.0140000000001</c:v>
                </c:pt>
                <c:pt idx="12">
                  <c:v>2409.2260000000001</c:v>
                </c:pt>
                <c:pt idx="13">
                  <c:v>2656.9990000000003</c:v>
                </c:pt>
                <c:pt idx="14">
                  <c:v>2917.5640000000003</c:v>
                </c:pt>
                <c:pt idx="15">
                  <c:v>3160.8820000000005</c:v>
                </c:pt>
                <c:pt idx="16">
                  <c:v>3366.4460000000004</c:v>
                </c:pt>
                <c:pt idx="17">
                  <c:v>3494.1970000000006</c:v>
                </c:pt>
                <c:pt idx="18">
                  <c:v>3610.0330000000004</c:v>
                </c:pt>
                <c:pt idx="19">
                  <c:v>3709.7260000000006</c:v>
                </c:pt>
                <c:pt idx="20">
                  <c:v>3810.9710000000005</c:v>
                </c:pt>
                <c:pt idx="21">
                  <c:v>3965.5860000000002</c:v>
                </c:pt>
                <c:pt idx="22">
                  <c:v>4126.4140000000007</c:v>
                </c:pt>
                <c:pt idx="23">
                  <c:v>4353.9720000000007</c:v>
                </c:pt>
                <c:pt idx="24">
                  <c:v>4559.5260000000007</c:v>
                </c:pt>
                <c:pt idx="25">
                  <c:v>4799.1250000000009</c:v>
                </c:pt>
                <c:pt idx="26">
                  <c:v>5073.2300000000014</c:v>
                </c:pt>
                <c:pt idx="27">
                  <c:v>5303.6230000000014</c:v>
                </c:pt>
                <c:pt idx="28">
                  <c:v>5501.4110000000019</c:v>
                </c:pt>
                <c:pt idx="29">
                  <c:v>5652.2700000000023</c:v>
                </c:pt>
                <c:pt idx="30">
                  <c:v>5752.8080000000018</c:v>
                </c:pt>
                <c:pt idx="31">
                  <c:v>5859.1210000000019</c:v>
                </c:pt>
                <c:pt idx="32">
                  <c:v>5981.8720000000021</c:v>
                </c:pt>
                <c:pt idx="33">
                  <c:v>6142.010000000002</c:v>
                </c:pt>
                <c:pt idx="34">
                  <c:v>6311.4690000000019</c:v>
                </c:pt>
                <c:pt idx="35">
                  <c:v>6513.7890000000016</c:v>
                </c:pt>
                <c:pt idx="36">
                  <c:v>6756.5810000000019</c:v>
                </c:pt>
                <c:pt idx="37">
                  <c:v>7007.4720000000016</c:v>
                </c:pt>
                <c:pt idx="38">
                  <c:v>7283.9610000000011</c:v>
                </c:pt>
                <c:pt idx="39">
                  <c:v>7503.2750000000015</c:v>
                </c:pt>
                <c:pt idx="40">
                  <c:v>7680.5450000000019</c:v>
                </c:pt>
                <c:pt idx="41">
                  <c:v>7805.9970000000021</c:v>
                </c:pt>
                <c:pt idx="42">
                  <c:v>7933.7680000000018</c:v>
                </c:pt>
                <c:pt idx="43">
                  <c:v>8034.4220000000023</c:v>
                </c:pt>
                <c:pt idx="44">
                  <c:v>8152.5090000000027</c:v>
                </c:pt>
                <c:pt idx="45">
                  <c:v>8315.8240000000023</c:v>
                </c:pt>
                <c:pt idx="46">
                  <c:v>8492.733000000002</c:v>
                </c:pt>
                <c:pt idx="47">
                  <c:v>8704.4460000000017</c:v>
                </c:pt>
                <c:pt idx="48">
                  <c:v>8928.8640000000014</c:v>
                </c:pt>
                <c:pt idx="49">
                  <c:v>9188.1650000000009</c:v>
                </c:pt>
                <c:pt idx="50">
                  <c:v>9476.2360000000008</c:v>
                </c:pt>
                <c:pt idx="51">
                  <c:v>9706.9940000000006</c:v>
                </c:pt>
                <c:pt idx="52">
                  <c:v>9887.2080000000005</c:v>
                </c:pt>
                <c:pt idx="53">
                  <c:v>9993.8360000000011</c:v>
                </c:pt>
                <c:pt idx="54">
                  <c:v>10085.867000000002</c:v>
                </c:pt>
                <c:pt idx="55">
                  <c:v>10167.294000000002</c:v>
                </c:pt>
                <c:pt idx="56">
                  <c:v>10259.294000000002</c:v>
                </c:pt>
                <c:pt idx="57">
                  <c:v>10414.202000000001</c:v>
                </c:pt>
                <c:pt idx="58">
                  <c:v>10597.455000000002</c:v>
                </c:pt>
                <c:pt idx="59">
                  <c:v>10868.886000000002</c:v>
                </c:pt>
                <c:pt idx="60">
                  <c:v>11144.624000000002</c:v>
                </c:pt>
                <c:pt idx="61">
                  <c:v>11397.373000000001</c:v>
                </c:pt>
                <c:pt idx="62">
                  <c:v>11669.255000000001</c:v>
                </c:pt>
                <c:pt idx="63">
                  <c:v>11913.506000000001</c:v>
                </c:pt>
                <c:pt idx="64">
                  <c:v>12105.555000000002</c:v>
                </c:pt>
                <c:pt idx="65">
                  <c:v>12240.872000000003</c:v>
                </c:pt>
                <c:pt idx="66">
                  <c:v>12353.223000000004</c:v>
                </c:pt>
                <c:pt idx="67">
                  <c:v>12446.701000000003</c:v>
                </c:pt>
                <c:pt idx="68">
                  <c:v>12556.137000000002</c:v>
                </c:pt>
                <c:pt idx="69">
                  <c:v>12714.916000000003</c:v>
                </c:pt>
                <c:pt idx="70">
                  <c:v>12913.617000000002</c:v>
                </c:pt>
                <c:pt idx="71">
                  <c:v>13139.012000000002</c:v>
                </c:pt>
                <c:pt idx="72">
                  <c:v>13371.982000000002</c:v>
                </c:pt>
                <c:pt idx="73">
                  <c:v>13586.257000000001</c:v>
                </c:pt>
                <c:pt idx="74">
                  <c:v>13876.523000000001</c:v>
                </c:pt>
                <c:pt idx="75">
                  <c:v>14118.467000000001</c:v>
                </c:pt>
                <c:pt idx="76">
                  <c:v>14313.69</c:v>
                </c:pt>
                <c:pt idx="77">
                  <c:v>14433.143</c:v>
                </c:pt>
                <c:pt idx="78">
                  <c:v>14547.019</c:v>
                </c:pt>
                <c:pt idx="79">
                  <c:v>14639.259</c:v>
                </c:pt>
                <c:pt idx="80">
                  <c:v>14743.633</c:v>
                </c:pt>
                <c:pt idx="81">
                  <c:v>14911.374</c:v>
                </c:pt>
                <c:pt idx="82">
                  <c:v>15100.782999999999</c:v>
                </c:pt>
                <c:pt idx="83">
                  <c:v>15349.415999999999</c:v>
                </c:pt>
                <c:pt idx="84">
                  <c:v>15634.514999999999</c:v>
                </c:pt>
                <c:pt idx="85">
                  <c:v>15891.803</c:v>
                </c:pt>
                <c:pt idx="86">
                  <c:v>16181.692999999999</c:v>
                </c:pt>
                <c:pt idx="87">
                  <c:v>16395.601999999999</c:v>
                </c:pt>
                <c:pt idx="88">
                  <c:v>16595.879999999997</c:v>
                </c:pt>
                <c:pt idx="89">
                  <c:v>16721.193999999996</c:v>
                </c:pt>
                <c:pt idx="90">
                  <c:v>16826.690999999995</c:v>
                </c:pt>
                <c:pt idx="91">
                  <c:v>16920.748999999996</c:v>
                </c:pt>
                <c:pt idx="92">
                  <c:v>17032.740999999995</c:v>
                </c:pt>
                <c:pt idx="93">
                  <c:v>17190.891999999996</c:v>
                </c:pt>
                <c:pt idx="94">
                  <c:v>17378.207999999995</c:v>
                </c:pt>
                <c:pt idx="95">
                  <c:v>17639.024999999994</c:v>
                </c:pt>
                <c:pt idx="96">
                  <c:v>17916.472999999994</c:v>
                </c:pt>
                <c:pt idx="97">
                  <c:v>18188.615999999995</c:v>
                </c:pt>
                <c:pt idx="98">
                  <c:v>18486.979999999996</c:v>
                </c:pt>
                <c:pt idx="99">
                  <c:v>18744.271999999997</c:v>
                </c:pt>
                <c:pt idx="100">
                  <c:v>18942.209999999995</c:v>
                </c:pt>
                <c:pt idx="101">
                  <c:v>19104.909999999996</c:v>
                </c:pt>
                <c:pt idx="102">
                  <c:v>19205.999999999996</c:v>
                </c:pt>
                <c:pt idx="103">
                  <c:v>19298.580999999995</c:v>
                </c:pt>
                <c:pt idx="104">
                  <c:v>19394.382999999994</c:v>
                </c:pt>
                <c:pt idx="105">
                  <c:v>19526.967999999993</c:v>
                </c:pt>
                <c:pt idx="106">
                  <c:v>19690.672999999995</c:v>
                </c:pt>
                <c:pt idx="107">
                  <c:v>19929.809999999994</c:v>
                </c:pt>
                <c:pt idx="108">
                  <c:v>20173.316999999995</c:v>
                </c:pt>
                <c:pt idx="109">
                  <c:v>20405.140999999996</c:v>
                </c:pt>
                <c:pt idx="110">
                  <c:v>20651.126999999997</c:v>
                </c:pt>
                <c:pt idx="111">
                  <c:v>20881.535999999996</c:v>
                </c:pt>
                <c:pt idx="112">
                  <c:v>21059.917999999998</c:v>
                </c:pt>
                <c:pt idx="113">
                  <c:v>21178.485999999997</c:v>
                </c:pt>
                <c:pt idx="114">
                  <c:v>21287.484999999997</c:v>
                </c:pt>
                <c:pt idx="115">
                  <c:v>21363.585999999996</c:v>
                </c:pt>
                <c:pt idx="116">
                  <c:v>21454.474999999995</c:v>
                </c:pt>
                <c:pt idx="117">
                  <c:v>21606.944999999996</c:v>
                </c:pt>
                <c:pt idx="118">
                  <c:v>21796.775999999994</c:v>
                </c:pt>
                <c:pt idx="119">
                  <c:v>22024.668999999994</c:v>
                </c:pt>
                <c:pt idx="120">
                  <c:v>22289.444999999996</c:v>
                </c:pt>
                <c:pt idx="121">
                  <c:v>22576.198999999997</c:v>
                </c:pt>
                <c:pt idx="122">
                  <c:v>22868.661999999997</c:v>
                </c:pt>
                <c:pt idx="123">
                  <c:v>23121.637999999995</c:v>
                </c:pt>
                <c:pt idx="124">
                  <c:v>23322.508999999995</c:v>
                </c:pt>
                <c:pt idx="125">
                  <c:v>23448.490999999995</c:v>
                </c:pt>
                <c:pt idx="126">
                  <c:v>23550.451999999994</c:v>
                </c:pt>
                <c:pt idx="127">
                  <c:v>23629.980999999992</c:v>
                </c:pt>
                <c:pt idx="128">
                  <c:v>23747.663999999993</c:v>
                </c:pt>
                <c:pt idx="129">
                  <c:v>23921.694999999992</c:v>
                </c:pt>
                <c:pt idx="130">
                  <c:v>24115.100999999991</c:v>
                </c:pt>
                <c:pt idx="131">
                  <c:v>24346.36199999999</c:v>
                </c:pt>
                <c:pt idx="132">
                  <c:v>24635.82599999999</c:v>
                </c:pt>
                <c:pt idx="133">
                  <c:v>24923.425999999989</c:v>
                </c:pt>
                <c:pt idx="134">
                  <c:v>25211.721999999987</c:v>
                </c:pt>
                <c:pt idx="135">
                  <c:v>25452.894999999986</c:v>
                </c:pt>
                <c:pt idx="136">
                  <c:v>25628.277999999988</c:v>
                </c:pt>
                <c:pt idx="137">
                  <c:v>25745.253999999986</c:v>
                </c:pt>
                <c:pt idx="138">
                  <c:v>25857.290999999987</c:v>
                </c:pt>
                <c:pt idx="139">
                  <c:v>25937.469999999987</c:v>
                </c:pt>
                <c:pt idx="140">
                  <c:v>26048.126999999986</c:v>
                </c:pt>
                <c:pt idx="141">
                  <c:v>26204.929999999986</c:v>
                </c:pt>
                <c:pt idx="142">
                  <c:v>26397.069999999985</c:v>
                </c:pt>
                <c:pt idx="143">
                  <c:v>26629.791999999987</c:v>
                </c:pt>
                <c:pt idx="144">
                  <c:v>26882.251999999986</c:v>
                </c:pt>
                <c:pt idx="145">
                  <c:v>27181.556999999986</c:v>
                </c:pt>
                <c:pt idx="146">
                  <c:v>27473.996999999985</c:v>
                </c:pt>
                <c:pt idx="147">
                  <c:v>27700.754999999986</c:v>
                </c:pt>
                <c:pt idx="148">
                  <c:v>27913.833999999988</c:v>
                </c:pt>
                <c:pt idx="149">
                  <c:v>28056.060999999987</c:v>
                </c:pt>
                <c:pt idx="150">
                  <c:v>28177.464999999986</c:v>
                </c:pt>
                <c:pt idx="151">
                  <c:v>28298.616999999984</c:v>
                </c:pt>
                <c:pt idx="152">
                  <c:v>28424.309999999983</c:v>
                </c:pt>
                <c:pt idx="153">
                  <c:v>28600.421999999984</c:v>
                </c:pt>
                <c:pt idx="154">
                  <c:v>28824.596999999983</c:v>
                </c:pt>
                <c:pt idx="155">
                  <c:v>29044.698999999982</c:v>
                </c:pt>
                <c:pt idx="156">
                  <c:v>29301.657999999981</c:v>
                </c:pt>
                <c:pt idx="157">
                  <c:v>29591.924999999981</c:v>
                </c:pt>
                <c:pt idx="158">
                  <c:v>29915.75799999998</c:v>
                </c:pt>
                <c:pt idx="159">
                  <c:v>30164.465999999979</c:v>
                </c:pt>
                <c:pt idx="160">
                  <c:v>30393.609999999979</c:v>
                </c:pt>
                <c:pt idx="161">
                  <c:v>30530.47099999998</c:v>
                </c:pt>
                <c:pt idx="162">
                  <c:v>30623.184999999979</c:v>
                </c:pt>
                <c:pt idx="163">
                  <c:v>30728.38499999998</c:v>
                </c:pt>
                <c:pt idx="164">
                  <c:v>30837.163999999979</c:v>
                </c:pt>
                <c:pt idx="165">
                  <c:v>30993.82799999998</c:v>
                </c:pt>
                <c:pt idx="166">
                  <c:v>31205.839999999978</c:v>
                </c:pt>
                <c:pt idx="167">
                  <c:v>31418.031999999977</c:v>
                </c:pt>
                <c:pt idx="168">
                  <c:v>31686.352999999977</c:v>
                </c:pt>
                <c:pt idx="169">
                  <c:v>31914.060999999976</c:v>
                </c:pt>
                <c:pt idx="170">
                  <c:v>32216.645999999975</c:v>
                </c:pt>
                <c:pt idx="171">
                  <c:v>32453.809999999976</c:v>
                </c:pt>
                <c:pt idx="172">
                  <c:v>32656.098999999977</c:v>
                </c:pt>
                <c:pt idx="173">
                  <c:v>32766.649999999976</c:v>
                </c:pt>
                <c:pt idx="174">
                  <c:v>32863.823999999979</c:v>
                </c:pt>
                <c:pt idx="175">
                  <c:v>32948.04599999998</c:v>
                </c:pt>
                <c:pt idx="176">
                  <c:v>33022.636999999981</c:v>
                </c:pt>
                <c:pt idx="177">
                  <c:v>33134.342999999979</c:v>
                </c:pt>
                <c:pt idx="178">
                  <c:v>33281.564999999981</c:v>
                </c:pt>
                <c:pt idx="179">
                  <c:v>33439.804999999978</c:v>
                </c:pt>
                <c:pt idx="180">
                  <c:v>33640.514999999978</c:v>
                </c:pt>
                <c:pt idx="181">
                  <c:v>33843.282999999974</c:v>
                </c:pt>
                <c:pt idx="182">
                  <c:v>34146.721999999972</c:v>
                </c:pt>
                <c:pt idx="183">
                  <c:v>34380.022999999972</c:v>
                </c:pt>
                <c:pt idx="184">
                  <c:v>34550.039999999972</c:v>
                </c:pt>
                <c:pt idx="185">
                  <c:v>34672.138999999974</c:v>
                </c:pt>
                <c:pt idx="186">
                  <c:v>34784.273999999976</c:v>
                </c:pt>
                <c:pt idx="187">
                  <c:v>34880.783999999978</c:v>
                </c:pt>
                <c:pt idx="188">
                  <c:v>35005.147999999979</c:v>
                </c:pt>
                <c:pt idx="189">
                  <c:v>35165.025999999976</c:v>
                </c:pt>
                <c:pt idx="190">
                  <c:v>35356.254999999976</c:v>
                </c:pt>
                <c:pt idx="191">
                  <c:v>35625.871999999974</c:v>
                </c:pt>
                <c:pt idx="192">
                  <c:v>35956.428999999975</c:v>
                </c:pt>
                <c:pt idx="193">
                  <c:v>36229.956999999973</c:v>
                </c:pt>
                <c:pt idx="194">
                  <c:v>36548.95799999997</c:v>
                </c:pt>
                <c:pt idx="195">
                  <c:v>36789.797999999966</c:v>
                </c:pt>
                <c:pt idx="196">
                  <c:v>36969.011999999966</c:v>
                </c:pt>
                <c:pt idx="197">
                  <c:v>37093.129999999968</c:v>
                </c:pt>
                <c:pt idx="198">
                  <c:v>37176.038999999968</c:v>
                </c:pt>
                <c:pt idx="199">
                  <c:v>37269.635999999969</c:v>
                </c:pt>
                <c:pt idx="200">
                  <c:v>37389.439999999966</c:v>
                </c:pt>
                <c:pt idx="201">
                  <c:v>37529.782999999967</c:v>
                </c:pt>
                <c:pt idx="202">
                  <c:v>37735.455999999969</c:v>
                </c:pt>
                <c:pt idx="203">
                  <c:v>37986.593999999968</c:v>
                </c:pt>
                <c:pt idx="204">
                  <c:v>38227.462999999967</c:v>
                </c:pt>
                <c:pt idx="205">
                  <c:v>38485.501999999964</c:v>
                </c:pt>
                <c:pt idx="206">
                  <c:v>38759.731999999967</c:v>
                </c:pt>
                <c:pt idx="207">
                  <c:v>39013.770999999964</c:v>
                </c:pt>
                <c:pt idx="208">
                  <c:v>39223.407999999967</c:v>
                </c:pt>
                <c:pt idx="209">
                  <c:v>39338.626999999964</c:v>
                </c:pt>
                <c:pt idx="210">
                  <c:v>39442.882999999965</c:v>
                </c:pt>
                <c:pt idx="211">
                  <c:v>39553.330999999962</c:v>
                </c:pt>
                <c:pt idx="212">
                  <c:v>39674.812999999966</c:v>
                </c:pt>
                <c:pt idx="213">
                  <c:v>39843.087999999967</c:v>
                </c:pt>
                <c:pt idx="214">
                  <c:v>40066.08699999997</c:v>
                </c:pt>
                <c:pt idx="215">
                  <c:v>40286.438999999969</c:v>
                </c:pt>
                <c:pt idx="216">
                  <c:v>40558.367999999966</c:v>
                </c:pt>
                <c:pt idx="217">
                  <c:v>40800.808999999965</c:v>
                </c:pt>
                <c:pt idx="218">
                  <c:v>41081.410999999964</c:v>
                </c:pt>
                <c:pt idx="219">
                  <c:v>41328.783999999963</c:v>
                </c:pt>
                <c:pt idx="220">
                  <c:v>41550.647999999965</c:v>
                </c:pt>
                <c:pt idx="221">
                  <c:v>41693.189999999966</c:v>
                </c:pt>
                <c:pt idx="222">
                  <c:v>41799.685999999965</c:v>
                </c:pt>
                <c:pt idx="223">
                  <c:v>41885.860999999968</c:v>
                </c:pt>
                <c:pt idx="224">
                  <c:v>42004.148999999969</c:v>
                </c:pt>
                <c:pt idx="225">
                  <c:v>42174.037999999971</c:v>
                </c:pt>
                <c:pt idx="226">
                  <c:v>42385.267999999975</c:v>
                </c:pt>
                <c:pt idx="227">
                  <c:v>42672.049999999974</c:v>
                </c:pt>
                <c:pt idx="228">
                  <c:v>42878.893999999971</c:v>
                </c:pt>
                <c:pt idx="229">
                  <c:v>43108.523999999969</c:v>
                </c:pt>
                <c:pt idx="230">
                  <c:v>43360.850999999966</c:v>
                </c:pt>
                <c:pt idx="231">
                  <c:v>43590.369999999966</c:v>
                </c:pt>
                <c:pt idx="232">
                  <c:v>43799.518999999964</c:v>
                </c:pt>
                <c:pt idx="233">
                  <c:v>43931.493999999962</c:v>
                </c:pt>
                <c:pt idx="234">
                  <c:v>44036.461999999963</c:v>
                </c:pt>
                <c:pt idx="235">
                  <c:v>44123.497999999963</c:v>
                </c:pt>
                <c:pt idx="236">
                  <c:v>44228.165999999961</c:v>
                </c:pt>
                <c:pt idx="237">
                  <c:v>44358.734999999964</c:v>
                </c:pt>
                <c:pt idx="238">
                  <c:v>44552.156999999963</c:v>
                </c:pt>
                <c:pt idx="239">
                  <c:v>44799.641999999963</c:v>
                </c:pt>
                <c:pt idx="240">
                  <c:v>45086.422999999966</c:v>
                </c:pt>
                <c:pt idx="241">
                  <c:v>45369.159999999967</c:v>
                </c:pt>
                <c:pt idx="242">
                  <c:v>45689.861999999965</c:v>
                </c:pt>
                <c:pt idx="243">
                  <c:v>45947.649999999965</c:v>
                </c:pt>
                <c:pt idx="244">
                  <c:v>46110.878999999964</c:v>
                </c:pt>
                <c:pt idx="245">
                  <c:v>46246.383999999962</c:v>
                </c:pt>
                <c:pt idx="246">
                  <c:v>46343.580999999962</c:v>
                </c:pt>
                <c:pt idx="247">
                  <c:v>46440.907999999959</c:v>
                </c:pt>
                <c:pt idx="248">
                  <c:v>46563.425999999956</c:v>
                </c:pt>
                <c:pt idx="249">
                  <c:v>46715.878999999957</c:v>
                </c:pt>
                <c:pt idx="250">
                  <c:v>46948.696999999956</c:v>
                </c:pt>
                <c:pt idx="251">
                  <c:v>47243.491999999955</c:v>
                </c:pt>
              </c:numCache>
            </c:numRef>
          </c:xVal>
          <c:yVal>
            <c:numRef>
              <c:f>'P Accumulated'!$K$4:$K$255</c:f>
              <c:numCache>
                <c:formatCode>0.00</c:formatCode>
                <c:ptCount val="252"/>
                <c:pt idx="0">
                  <c:v>286.14100000000002</c:v>
                </c:pt>
                <c:pt idx="1">
                  <c:v>528.59199999999998</c:v>
                </c:pt>
                <c:pt idx="2">
                  <c:v>769.60299999999995</c:v>
                </c:pt>
                <c:pt idx="3">
                  <c:v>910.72699999999998</c:v>
                </c:pt>
                <c:pt idx="4">
                  <c:v>1009.082</c:v>
                </c:pt>
                <c:pt idx="5">
                  <c:v>1056.579</c:v>
                </c:pt>
                <c:pt idx="6">
                  <c:v>1095.9659999999999</c:v>
                </c:pt>
                <c:pt idx="7">
                  <c:v>1119.2479999999998</c:v>
                </c:pt>
                <c:pt idx="8">
                  <c:v>1220.4169999999999</c:v>
                </c:pt>
                <c:pt idx="9">
                  <c:v>1370.4759999999999</c:v>
                </c:pt>
                <c:pt idx="10">
                  <c:v>1576.5649999999998</c:v>
                </c:pt>
                <c:pt idx="11">
                  <c:v>1828.1379999999999</c:v>
                </c:pt>
                <c:pt idx="12">
                  <c:v>2038.2829999999999</c:v>
                </c:pt>
                <c:pt idx="13">
                  <c:v>2326.2150000000001</c:v>
                </c:pt>
                <c:pt idx="14">
                  <c:v>2527.9520000000002</c:v>
                </c:pt>
                <c:pt idx="15">
                  <c:v>2677.9350000000004</c:v>
                </c:pt>
                <c:pt idx="16">
                  <c:v>2778.9690000000005</c:v>
                </c:pt>
                <c:pt idx="17">
                  <c:v>2807.3230000000003</c:v>
                </c:pt>
                <c:pt idx="18">
                  <c:v>2844.0010000000002</c:v>
                </c:pt>
                <c:pt idx="19">
                  <c:v>2900.8250000000003</c:v>
                </c:pt>
                <c:pt idx="20">
                  <c:v>2967.51</c:v>
                </c:pt>
                <c:pt idx="21">
                  <c:v>3097.4110000000001</c:v>
                </c:pt>
                <c:pt idx="22">
                  <c:v>3233.3589999999999</c:v>
                </c:pt>
                <c:pt idx="23">
                  <c:v>3485.444</c:v>
                </c:pt>
                <c:pt idx="24">
                  <c:v>3736.547</c:v>
                </c:pt>
                <c:pt idx="25">
                  <c:v>3970.0630000000001</c:v>
                </c:pt>
                <c:pt idx="26">
                  <c:v>4254.8689999999997</c:v>
                </c:pt>
                <c:pt idx="27">
                  <c:v>4404.4079999999994</c:v>
                </c:pt>
                <c:pt idx="28">
                  <c:v>4491.1219999999994</c:v>
                </c:pt>
                <c:pt idx="29">
                  <c:v>4531.9469999999992</c:v>
                </c:pt>
                <c:pt idx="30">
                  <c:v>4544.6609999999991</c:v>
                </c:pt>
                <c:pt idx="31">
                  <c:v>4591.1949999999988</c:v>
                </c:pt>
                <c:pt idx="32">
                  <c:v>4683.8499999999985</c:v>
                </c:pt>
                <c:pt idx="33">
                  <c:v>4832.0609999999988</c:v>
                </c:pt>
                <c:pt idx="34">
                  <c:v>4971.3539999999985</c:v>
                </c:pt>
                <c:pt idx="35">
                  <c:v>5198.3589999999986</c:v>
                </c:pt>
                <c:pt idx="36">
                  <c:v>5490.9119999999984</c:v>
                </c:pt>
                <c:pt idx="37">
                  <c:v>5728.5129999999981</c:v>
                </c:pt>
                <c:pt idx="38">
                  <c:v>5938.0219999999981</c:v>
                </c:pt>
                <c:pt idx="39">
                  <c:v>6081.5329999999985</c:v>
                </c:pt>
                <c:pt idx="40">
                  <c:v>6152.5559999999987</c:v>
                </c:pt>
                <c:pt idx="41">
                  <c:v>6191.7589999999991</c:v>
                </c:pt>
                <c:pt idx="42">
                  <c:v>6225.9449999999988</c:v>
                </c:pt>
                <c:pt idx="43">
                  <c:v>6262.4289999999992</c:v>
                </c:pt>
                <c:pt idx="44">
                  <c:v>6320.6909999999989</c:v>
                </c:pt>
                <c:pt idx="45">
                  <c:v>6445.9089999999987</c:v>
                </c:pt>
                <c:pt idx="46">
                  <c:v>6638.0929999999989</c:v>
                </c:pt>
                <c:pt idx="47">
                  <c:v>6879.8109999999988</c:v>
                </c:pt>
                <c:pt idx="48">
                  <c:v>7115.0699999999988</c:v>
                </c:pt>
                <c:pt idx="49">
                  <c:v>7374.8439999999991</c:v>
                </c:pt>
                <c:pt idx="50">
                  <c:v>7605.8269999999993</c:v>
                </c:pt>
                <c:pt idx="51">
                  <c:v>7728.0179999999991</c:v>
                </c:pt>
                <c:pt idx="52">
                  <c:v>7812.3839999999991</c:v>
                </c:pt>
                <c:pt idx="53">
                  <c:v>7841.155999999999</c:v>
                </c:pt>
                <c:pt idx="54">
                  <c:v>7855.5899999999992</c:v>
                </c:pt>
                <c:pt idx="55">
                  <c:v>7883.3509999999997</c:v>
                </c:pt>
                <c:pt idx="56">
                  <c:v>7944.6719999999996</c:v>
                </c:pt>
                <c:pt idx="57">
                  <c:v>8091.8979999999992</c:v>
                </c:pt>
                <c:pt idx="58">
                  <c:v>8280.4169999999995</c:v>
                </c:pt>
                <c:pt idx="59">
                  <c:v>8538.851999999999</c:v>
                </c:pt>
                <c:pt idx="60">
                  <c:v>8851.8389999999981</c:v>
                </c:pt>
                <c:pt idx="61">
                  <c:v>9113.5179999999982</c:v>
                </c:pt>
                <c:pt idx="62">
                  <c:v>9342.0859999999975</c:v>
                </c:pt>
                <c:pt idx="63">
                  <c:v>9518.1679999999978</c:v>
                </c:pt>
                <c:pt idx="64">
                  <c:v>9581.6799999999985</c:v>
                </c:pt>
                <c:pt idx="65">
                  <c:v>9618.9709999999977</c:v>
                </c:pt>
                <c:pt idx="66">
                  <c:v>9643.5319999999974</c:v>
                </c:pt>
                <c:pt idx="67">
                  <c:v>9679.3409999999967</c:v>
                </c:pt>
                <c:pt idx="68">
                  <c:v>9759.404999999997</c:v>
                </c:pt>
                <c:pt idx="69">
                  <c:v>9919.0969999999979</c:v>
                </c:pt>
                <c:pt idx="70">
                  <c:v>10089.460999999998</c:v>
                </c:pt>
                <c:pt idx="71">
                  <c:v>10340.897999999997</c:v>
                </c:pt>
                <c:pt idx="72">
                  <c:v>10610.611999999997</c:v>
                </c:pt>
                <c:pt idx="73">
                  <c:v>10877.741999999997</c:v>
                </c:pt>
                <c:pt idx="74">
                  <c:v>11119.131999999996</c:v>
                </c:pt>
                <c:pt idx="75">
                  <c:v>11282.568999999996</c:v>
                </c:pt>
                <c:pt idx="76">
                  <c:v>11378.160999999996</c:v>
                </c:pt>
                <c:pt idx="77">
                  <c:v>11394.376999999997</c:v>
                </c:pt>
                <c:pt idx="78">
                  <c:v>11432.694999999996</c:v>
                </c:pt>
                <c:pt idx="79">
                  <c:v>11453.367999999997</c:v>
                </c:pt>
                <c:pt idx="80">
                  <c:v>11508.026999999996</c:v>
                </c:pt>
                <c:pt idx="81">
                  <c:v>11656.780999999997</c:v>
                </c:pt>
                <c:pt idx="82">
                  <c:v>11874.731999999996</c:v>
                </c:pt>
                <c:pt idx="83">
                  <c:v>12119.298999999995</c:v>
                </c:pt>
                <c:pt idx="84">
                  <c:v>12464.337999999996</c:v>
                </c:pt>
                <c:pt idx="85">
                  <c:v>12719.632999999996</c:v>
                </c:pt>
                <c:pt idx="86">
                  <c:v>12987.878999999995</c:v>
                </c:pt>
                <c:pt idx="87">
                  <c:v>13130.858999999995</c:v>
                </c:pt>
                <c:pt idx="88">
                  <c:v>13208.024999999994</c:v>
                </c:pt>
                <c:pt idx="89">
                  <c:v>13228.510999999995</c:v>
                </c:pt>
                <c:pt idx="90">
                  <c:v>13243.795999999995</c:v>
                </c:pt>
                <c:pt idx="91">
                  <c:v>13275.152999999995</c:v>
                </c:pt>
                <c:pt idx="92">
                  <c:v>13331.473999999995</c:v>
                </c:pt>
                <c:pt idx="93">
                  <c:v>13460.654999999995</c:v>
                </c:pt>
                <c:pt idx="94">
                  <c:v>13611.504999999996</c:v>
                </c:pt>
                <c:pt idx="95">
                  <c:v>13891.620999999996</c:v>
                </c:pt>
                <c:pt idx="96">
                  <c:v>14138.225999999995</c:v>
                </c:pt>
                <c:pt idx="97">
                  <c:v>14425.145999999995</c:v>
                </c:pt>
                <c:pt idx="98">
                  <c:v>14687.881999999996</c:v>
                </c:pt>
                <c:pt idx="99">
                  <c:v>14887.874999999996</c:v>
                </c:pt>
                <c:pt idx="100">
                  <c:v>14996.326999999996</c:v>
                </c:pt>
                <c:pt idx="101">
                  <c:v>15042.017999999996</c:v>
                </c:pt>
                <c:pt idx="102">
                  <c:v>15076.184999999996</c:v>
                </c:pt>
                <c:pt idx="103">
                  <c:v>15111.313999999997</c:v>
                </c:pt>
                <c:pt idx="104">
                  <c:v>15176.495999999997</c:v>
                </c:pt>
                <c:pt idx="105">
                  <c:v>15290.274999999998</c:v>
                </c:pt>
                <c:pt idx="106">
                  <c:v>15463.474999999999</c:v>
                </c:pt>
                <c:pt idx="107">
                  <c:v>15730.849999999999</c:v>
                </c:pt>
                <c:pt idx="108">
                  <c:v>16020.614999999998</c:v>
                </c:pt>
                <c:pt idx="109">
                  <c:v>16282.926999999998</c:v>
                </c:pt>
                <c:pt idx="110">
                  <c:v>16517.466999999997</c:v>
                </c:pt>
                <c:pt idx="111">
                  <c:v>16613.312999999998</c:v>
                </c:pt>
                <c:pt idx="112">
                  <c:v>16685.214999999997</c:v>
                </c:pt>
                <c:pt idx="113">
                  <c:v>16703.528999999995</c:v>
                </c:pt>
                <c:pt idx="114">
                  <c:v>16726.171999999995</c:v>
                </c:pt>
                <c:pt idx="115">
                  <c:v>16748.179999999997</c:v>
                </c:pt>
                <c:pt idx="116">
                  <c:v>16800.361999999997</c:v>
                </c:pt>
                <c:pt idx="117">
                  <c:v>16939.650999999998</c:v>
                </c:pt>
                <c:pt idx="118">
                  <c:v>17101.069</c:v>
                </c:pt>
                <c:pt idx="119">
                  <c:v>17294.792999999998</c:v>
                </c:pt>
                <c:pt idx="120">
                  <c:v>17578.044999999998</c:v>
                </c:pt>
                <c:pt idx="121">
                  <c:v>17880.592999999997</c:v>
                </c:pt>
                <c:pt idx="122">
                  <c:v>18116.322999999997</c:v>
                </c:pt>
                <c:pt idx="123">
                  <c:v>18292.058999999997</c:v>
                </c:pt>
                <c:pt idx="124">
                  <c:v>18355.075999999997</c:v>
                </c:pt>
                <c:pt idx="125">
                  <c:v>18377.561999999998</c:v>
                </c:pt>
                <c:pt idx="126">
                  <c:v>18397.615999999998</c:v>
                </c:pt>
                <c:pt idx="127">
                  <c:v>18430.472999999998</c:v>
                </c:pt>
                <c:pt idx="128">
                  <c:v>18501.942999999999</c:v>
                </c:pt>
                <c:pt idx="129">
                  <c:v>18630.689999999999</c:v>
                </c:pt>
                <c:pt idx="130">
                  <c:v>18800.853999999999</c:v>
                </c:pt>
                <c:pt idx="131">
                  <c:v>19051.617999999999</c:v>
                </c:pt>
                <c:pt idx="132">
                  <c:v>19318.327999999998</c:v>
                </c:pt>
                <c:pt idx="133">
                  <c:v>19625.479999999996</c:v>
                </c:pt>
                <c:pt idx="134">
                  <c:v>19834.067999999996</c:v>
                </c:pt>
                <c:pt idx="135">
                  <c:v>20018.568999999996</c:v>
                </c:pt>
                <c:pt idx="136">
                  <c:v>20121.974999999995</c:v>
                </c:pt>
                <c:pt idx="137">
                  <c:v>20176.118999999995</c:v>
                </c:pt>
                <c:pt idx="138">
                  <c:v>20194.494999999995</c:v>
                </c:pt>
                <c:pt idx="139">
                  <c:v>20214.422999999995</c:v>
                </c:pt>
                <c:pt idx="140">
                  <c:v>20291.418999999994</c:v>
                </c:pt>
                <c:pt idx="141">
                  <c:v>20406.144999999993</c:v>
                </c:pt>
                <c:pt idx="142">
                  <c:v>20610.387999999992</c:v>
                </c:pt>
                <c:pt idx="143">
                  <c:v>20838.866999999991</c:v>
                </c:pt>
                <c:pt idx="144">
                  <c:v>21094.244999999992</c:v>
                </c:pt>
                <c:pt idx="145">
                  <c:v>21373.156999999992</c:v>
                </c:pt>
                <c:pt idx="146">
                  <c:v>21601.614999999991</c:v>
                </c:pt>
                <c:pt idx="147">
                  <c:v>21733.23599999999</c:v>
                </c:pt>
                <c:pt idx="148">
                  <c:v>21830.996999999988</c:v>
                </c:pt>
                <c:pt idx="149">
                  <c:v>21900.420999999988</c:v>
                </c:pt>
                <c:pt idx="150">
                  <c:v>21925.487999999987</c:v>
                </c:pt>
                <c:pt idx="151">
                  <c:v>21971.796999999988</c:v>
                </c:pt>
                <c:pt idx="152">
                  <c:v>22040.281999999988</c:v>
                </c:pt>
                <c:pt idx="153">
                  <c:v>22223.23699999999</c:v>
                </c:pt>
                <c:pt idx="154">
                  <c:v>22425.031999999988</c:v>
                </c:pt>
                <c:pt idx="155">
                  <c:v>22673.211999999989</c:v>
                </c:pt>
                <c:pt idx="156">
                  <c:v>22979.190999999988</c:v>
                </c:pt>
                <c:pt idx="157">
                  <c:v>23280.946999999989</c:v>
                </c:pt>
                <c:pt idx="158">
                  <c:v>23581.52199999999</c:v>
                </c:pt>
                <c:pt idx="159">
                  <c:v>23733.437999999991</c:v>
                </c:pt>
                <c:pt idx="160">
                  <c:v>23878.547999999992</c:v>
                </c:pt>
                <c:pt idx="161">
                  <c:v>23920.50599999999</c:v>
                </c:pt>
                <c:pt idx="162">
                  <c:v>23945.892999999989</c:v>
                </c:pt>
                <c:pt idx="163">
                  <c:v>23983.853999999988</c:v>
                </c:pt>
                <c:pt idx="164">
                  <c:v>24071.006999999987</c:v>
                </c:pt>
                <c:pt idx="165">
                  <c:v>24198.842999999986</c:v>
                </c:pt>
                <c:pt idx="166">
                  <c:v>24415.578999999987</c:v>
                </c:pt>
                <c:pt idx="167">
                  <c:v>24613.384999999987</c:v>
                </c:pt>
                <c:pt idx="168">
                  <c:v>24895.527999999988</c:v>
                </c:pt>
                <c:pt idx="169">
                  <c:v>25119.920999999988</c:v>
                </c:pt>
                <c:pt idx="170">
                  <c:v>25359.946999999989</c:v>
                </c:pt>
                <c:pt idx="171">
                  <c:v>25518.260999999988</c:v>
                </c:pt>
                <c:pt idx="172">
                  <c:v>25667.721999999987</c:v>
                </c:pt>
                <c:pt idx="173">
                  <c:v>25698.497999999989</c:v>
                </c:pt>
                <c:pt idx="174">
                  <c:v>25733.749999999989</c:v>
                </c:pt>
                <c:pt idx="175">
                  <c:v>25765.062999999987</c:v>
                </c:pt>
                <c:pt idx="176">
                  <c:v>25822.037999999986</c:v>
                </c:pt>
                <c:pt idx="177">
                  <c:v>25909.938999999988</c:v>
                </c:pt>
                <c:pt idx="178">
                  <c:v>26055.162999999986</c:v>
                </c:pt>
                <c:pt idx="179">
                  <c:v>26232.168999999987</c:v>
                </c:pt>
                <c:pt idx="180">
                  <c:v>26482.770999999986</c:v>
                </c:pt>
                <c:pt idx="181">
                  <c:v>26713.590999999986</c:v>
                </c:pt>
                <c:pt idx="182">
                  <c:v>26948.776999999987</c:v>
                </c:pt>
                <c:pt idx="183">
                  <c:v>27100.669999999987</c:v>
                </c:pt>
                <c:pt idx="184">
                  <c:v>27163.612999999987</c:v>
                </c:pt>
                <c:pt idx="185">
                  <c:v>27189.046999999988</c:v>
                </c:pt>
                <c:pt idx="186">
                  <c:v>27202.651999999987</c:v>
                </c:pt>
                <c:pt idx="187">
                  <c:v>27257.871999999988</c:v>
                </c:pt>
                <c:pt idx="188">
                  <c:v>27348.580999999987</c:v>
                </c:pt>
                <c:pt idx="189">
                  <c:v>27480.733999999986</c:v>
                </c:pt>
                <c:pt idx="190">
                  <c:v>27652.562999999987</c:v>
                </c:pt>
                <c:pt idx="191">
                  <c:v>27879.900999999987</c:v>
                </c:pt>
                <c:pt idx="192">
                  <c:v>28116.543999999987</c:v>
                </c:pt>
                <c:pt idx="193">
                  <c:v>28361.946999999986</c:v>
                </c:pt>
                <c:pt idx="194">
                  <c:v>28640.883999999987</c:v>
                </c:pt>
                <c:pt idx="195">
                  <c:v>28820.079999999987</c:v>
                </c:pt>
                <c:pt idx="196">
                  <c:v>28937.860999999986</c:v>
                </c:pt>
                <c:pt idx="197">
                  <c:v>28965.180999999986</c:v>
                </c:pt>
                <c:pt idx="198">
                  <c:v>28973.986999999986</c:v>
                </c:pt>
                <c:pt idx="199">
                  <c:v>29025.930999999986</c:v>
                </c:pt>
                <c:pt idx="200">
                  <c:v>29097.094999999987</c:v>
                </c:pt>
                <c:pt idx="201">
                  <c:v>29217.931999999986</c:v>
                </c:pt>
                <c:pt idx="202">
                  <c:v>29428.230999999985</c:v>
                </c:pt>
                <c:pt idx="203">
                  <c:v>29726.633999999984</c:v>
                </c:pt>
                <c:pt idx="204">
                  <c:v>30007.102999999985</c:v>
                </c:pt>
                <c:pt idx="205">
                  <c:v>30259.602999999985</c:v>
                </c:pt>
                <c:pt idx="206">
                  <c:v>30504.381999999983</c:v>
                </c:pt>
                <c:pt idx="207">
                  <c:v>30650.143999999982</c:v>
                </c:pt>
                <c:pt idx="208">
                  <c:v>30749.610999999983</c:v>
                </c:pt>
                <c:pt idx="209">
                  <c:v>30788.211999999981</c:v>
                </c:pt>
                <c:pt idx="210">
                  <c:v>30808.208999999981</c:v>
                </c:pt>
                <c:pt idx="211">
                  <c:v>30877.801999999981</c:v>
                </c:pt>
                <c:pt idx="212">
                  <c:v>30967.09799999998</c:v>
                </c:pt>
                <c:pt idx="213">
                  <c:v>31135.209999999981</c:v>
                </c:pt>
                <c:pt idx="214">
                  <c:v>31357.343999999979</c:v>
                </c:pt>
                <c:pt idx="215">
                  <c:v>31602.34899999998</c:v>
                </c:pt>
                <c:pt idx="216">
                  <c:v>31859.512999999981</c:v>
                </c:pt>
                <c:pt idx="217">
                  <c:v>32126.932999999979</c:v>
                </c:pt>
                <c:pt idx="218">
                  <c:v>32359.879999999979</c:v>
                </c:pt>
                <c:pt idx="219">
                  <c:v>32569.289999999979</c:v>
                </c:pt>
                <c:pt idx="220">
                  <c:v>32683.11599999998</c:v>
                </c:pt>
                <c:pt idx="221">
                  <c:v>32723.853999999981</c:v>
                </c:pt>
                <c:pt idx="222">
                  <c:v>32748.182999999983</c:v>
                </c:pt>
                <c:pt idx="223">
                  <c:v>32777.586999999985</c:v>
                </c:pt>
                <c:pt idx="224">
                  <c:v>32846.188999999984</c:v>
                </c:pt>
                <c:pt idx="225">
                  <c:v>32969.061999999984</c:v>
                </c:pt>
                <c:pt idx="226">
                  <c:v>33196.875999999982</c:v>
                </c:pt>
                <c:pt idx="227">
                  <c:v>33499.656999999985</c:v>
                </c:pt>
                <c:pt idx="228">
                  <c:v>33730.039999999986</c:v>
                </c:pt>
                <c:pt idx="229">
                  <c:v>34000.787999999986</c:v>
                </c:pt>
                <c:pt idx="230">
                  <c:v>34214.868999999984</c:v>
                </c:pt>
                <c:pt idx="231">
                  <c:v>34349.922999999981</c:v>
                </c:pt>
                <c:pt idx="232">
                  <c:v>34440.631999999983</c:v>
                </c:pt>
                <c:pt idx="233">
                  <c:v>34474.063999999984</c:v>
                </c:pt>
                <c:pt idx="234">
                  <c:v>34498.619999999981</c:v>
                </c:pt>
                <c:pt idx="235">
                  <c:v>34534.290999999983</c:v>
                </c:pt>
                <c:pt idx="236">
                  <c:v>34600.462999999982</c:v>
                </c:pt>
                <c:pt idx="237">
                  <c:v>34703.076999999983</c:v>
                </c:pt>
                <c:pt idx="238">
                  <c:v>34837.199999999983</c:v>
                </c:pt>
                <c:pt idx="239">
                  <c:v>35087.822999999982</c:v>
                </c:pt>
                <c:pt idx="240">
                  <c:v>35379.179999999986</c:v>
                </c:pt>
                <c:pt idx="241">
                  <c:v>35674.320999999989</c:v>
                </c:pt>
                <c:pt idx="242">
                  <c:v>35933.009999999987</c:v>
                </c:pt>
                <c:pt idx="243">
                  <c:v>36114.73799999999</c:v>
                </c:pt>
                <c:pt idx="244">
                  <c:v>36191.551999999989</c:v>
                </c:pt>
                <c:pt idx="245">
                  <c:v>36245.260999999991</c:v>
                </c:pt>
                <c:pt idx="246">
                  <c:v>36257.030999999988</c:v>
                </c:pt>
                <c:pt idx="247">
                  <c:v>36284.666999999987</c:v>
                </c:pt>
                <c:pt idx="248">
                  <c:v>36354.319999999985</c:v>
                </c:pt>
                <c:pt idx="249">
                  <c:v>36466.445999999982</c:v>
                </c:pt>
                <c:pt idx="250">
                  <c:v>36711.02499999998</c:v>
                </c:pt>
                <c:pt idx="251">
                  <c:v>37035.326999999983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9-44E9-95C4-6EFF220D2C07}"/>
            </c:ext>
          </c:extLst>
        </c:ser>
        <c:ser>
          <c:idx val="0"/>
          <c:order val="1"/>
          <c:tx>
            <c:strRef>
              <c:f>'P Accumulated'!$L$2:$L$3</c:f>
              <c:strCache>
                <c:ptCount val="2"/>
                <c:pt idx="0">
                  <c:v>P accumulated</c:v>
                </c:pt>
                <c:pt idx="1">
                  <c:v>Negro subbasin</c:v>
                </c:pt>
              </c:strCache>
            </c:strRef>
          </c:tx>
          <c:spPr>
            <a:ln w="19050" cap="rnd">
              <a:solidFill>
                <a:srgbClr val="7CCCD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45"/>
            <c:marker>
              <c:symbol val="none"/>
            </c:marker>
            <c:bubble3D val="0"/>
            <c:spPr>
              <a:ln w="25400" cap="rnd">
                <a:solidFill>
                  <a:srgbClr val="7CCCD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49-44E9-95C4-6EFF220D2C07}"/>
              </c:ext>
            </c:extLst>
          </c:dPt>
          <c:xVal>
            <c:numRef>
              <c:f>'P Accumulated'!$P$4:$P$255</c:f>
              <c:numCache>
                <c:formatCode>0.00</c:formatCode>
                <c:ptCount val="252"/>
                <c:pt idx="0">
                  <c:v>274.69499999999999</c:v>
                </c:pt>
                <c:pt idx="1">
                  <c:v>493.82399999999996</c:v>
                </c:pt>
                <c:pt idx="2">
                  <c:v>765.38999999999987</c:v>
                </c:pt>
                <c:pt idx="3">
                  <c:v>979.08299999999986</c:v>
                </c:pt>
                <c:pt idx="4">
                  <c:v>1168.4659999999999</c:v>
                </c:pt>
                <c:pt idx="5">
                  <c:v>1304.9969999999998</c:v>
                </c:pt>
                <c:pt idx="6">
                  <c:v>1422.0839999999998</c:v>
                </c:pt>
                <c:pt idx="7">
                  <c:v>1496.1109999999999</c:v>
                </c:pt>
                <c:pt idx="8">
                  <c:v>1625.559</c:v>
                </c:pt>
                <c:pt idx="9">
                  <c:v>1774.634</c:v>
                </c:pt>
                <c:pt idx="10">
                  <c:v>1947.65</c:v>
                </c:pt>
                <c:pt idx="11">
                  <c:v>2190.0140000000001</c:v>
                </c:pt>
                <c:pt idx="12">
                  <c:v>2409.2260000000001</c:v>
                </c:pt>
                <c:pt idx="13">
                  <c:v>2656.9990000000003</c:v>
                </c:pt>
                <c:pt idx="14">
                  <c:v>2917.5640000000003</c:v>
                </c:pt>
                <c:pt idx="15">
                  <c:v>3160.8820000000005</c:v>
                </c:pt>
                <c:pt idx="16">
                  <c:v>3366.4460000000004</c:v>
                </c:pt>
                <c:pt idx="17">
                  <c:v>3494.1970000000006</c:v>
                </c:pt>
                <c:pt idx="18">
                  <c:v>3610.0330000000004</c:v>
                </c:pt>
                <c:pt idx="19">
                  <c:v>3709.7260000000006</c:v>
                </c:pt>
                <c:pt idx="20">
                  <c:v>3810.9710000000005</c:v>
                </c:pt>
                <c:pt idx="21">
                  <c:v>3965.5860000000002</c:v>
                </c:pt>
                <c:pt idx="22">
                  <c:v>4126.4140000000007</c:v>
                </c:pt>
                <c:pt idx="23">
                  <c:v>4353.9720000000007</c:v>
                </c:pt>
                <c:pt idx="24">
                  <c:v>4559.5260000000007</c:v>
                </c:pt>
                <c:pt idx="25">
                  <c:v>4799.1250000000009</c:v>
                </c:pt>
                <c:pt idx="26">
                  <c:v>5073.2300000000014</c:v>
                </c:pt>
                <c:pt idx="27">
                  <c:v>5303.6230000000014</c:v>
                </c:pt>
                <c:pt idx="28">
                  <c:v>5501.4110000000019</c:v>
                </c:pt>
                <c:pt idx="29">
                  <c:v>5652.2700000000023</c:v>
                </c:pt>
                <c:pt idx="30">
                  <c:v>5752.8080000000018</c:v>
                </c:pt>
                <c:pt idx="31">
                  <c:v>5859.1210000000019</c:v>
                </c:pt>
                <c:pt idx="32">
                  <c:v>5981.8720000000021</c:v>
                </c:pt>
                <c:pt idx="33">
                  <c:v>6142.010000000002</c:v>
                </c:pt>
                <c:pt idx="34">
                  <c:v>6311.4690000000019</c:v>
                </c:pt>
                <c:pt idx="35">
                  <c:v>6513.7890000000016</c:v>
                </c:pt>
                <c:pt idx="36">
                  <c:v>6756.5810000000019</c:v>
                </c:pt>
                <c:pt idx="37">
                  <c:v>7007.4720000000016</c:v>
                </c:pt>
                <c:pt idx="38">
                  <c:v>7283.9610000000011</c:v>
                </c:pt>
                <c:pt idx="39">
                  <c:v>7503.2750000000015</c:v>
                </c:pt>
                <c:pt idx="40">
                  <c:v>7680.5450000000019</c:v>
                </c:pt>
                <c:pt idx="41">
                  <c:v>7805.9970000000021</c:v>
                </c:pt>
                <c:pt idx="42">
                  <c:v>7933.7680000000018</c:v>
                </c:pt>
                <c:pt idx="43">
                  <c:v>8034.4220000000023</c:v>
                </c:pt>
                <c:pt idx="44">
                  <c:v>8152.5090000000027</c:v>
                </c:pt>
                <c:pt idx="45">
                  <c:v>8315.8240000000023</c:v>
                </c:pt>
                <c:pt idx="46">
                  <c:v>8492.733000000002</c:v>
                </c:pt>
                <c:pt idx="47">
                  <c:v>8704.4460000000017</c:v>
                </c:pt>
                <c:pt idx="48">
                  <c:v>8928.8640000000014</c:v>
                </c:pt>
                <c:pt idx="49">
                  <c:v>9188.1650000000009</c:v>
                </c:pt>
                <c:pt idx="50">
                  <c:v>9476.2360000000008</c:v>
                </c:pt>
                <c:pt idx="51">
                  <c:v>9706.9940000000006</c:v>
                </c:pt>
                <c:pt idx="52">
                  <c:v>9887.2080000000005</c:v>
                </c:pt>
                <c:pt idx="53">
                  <c:v>9993.8360000000011</c:v>
                </c:pt>
                <c:pt idx="54">
                  <c:v>10085.867000000002</c:v>
                </c:pt>
                <c:pt idx="55">
                  <c:v>10167.294000000002</c:v>
                </c:pt>
                <c:pt idx="56">
                  <c:v>10259.294000000002</c:v>
                </c:pt>
                <c:pt idx="57">
                  <c:v>10414.202000000001</c:v>
                </c:pt>
                <c:pt idx="58">
                  <c:v>10597.455000000002</c:v>
                </c:pt>
                <c:pt idx="59">
                  <c:v>10868.886000000002</c:v>
                </c:pt>
                <c:pt idx="60">
                  <c:v>11144.624000000002</c:v>
                </c:pt>
                <c:pt idx="61">
                  <c:v>11397.373000000001</c:v>
                </c:pt>
                <c:pt idx="62">
                  <c:v>11669.255000000001</c:v>
                </c:pt>
                <c:pt idx="63">
                  <c:v>11913.506000000001</c:v>
                </c:pt>
                <c:pt idx="64">
                  <c:v>12105.555000000002</c:v>
                </c:pt>
                <c:pt idx="65">
                  <c:v>12240.872000000003</c:v>
                </c:pt>
                <c:pt idx="66">
                  <c:v>12353.223000000004</c:v>
                </c:pt>
                <c:pt idx="67">
                  <c:v>12446.701000000003</c:v>
                </c:pt>
                <c:pt idx="68">
                  <c:v>12556.137000000002</c:v>
                </c:pt>
                <c:pt idx="69">
                  <c:v>12714.916000000003</c:v>
                </c:pt>
                <c:pt idx="70">
                  <c:v>12913.617000000002</c:v>
                </c:pt>
                <c:pt idx="71">
                  <c:v>13139.012000000002</c:v>
                </c:pt>
                <c:pt idx="72">
                  <c:v>13371.982000000002</c:v>
                </c:pt>
                <c:pt idx="73">
                  <c:v>13586.257000000001</c:v>
                </c:pt>
                <c:pt idx="74">
                  <c:v>13876.523000000001</c:v>
                </c:pt>
                <c:pt idx="75">
                  <c:v>14118.467000000001</c:v>
                </c:pt>
                <c:pt idx="76">
                  <c:v>14313.69</c:v>
                </c:pt>
                <c:pt idx="77">
                  <c:v>14433.143</c:v>
                </c:pt>
                <c:pt idx="78">
                  <c:v>14547.019</c:v>
                </c:pt>
                <c:pt idx="79">
                  <c:v>14639.259</c:v>
                </c:pt>
                <c:pt idx="80">
                  <c:v>14743.633</c:v>
                </c:pt>
                <c:pt idx="81">
                  <c:v>14911.374</c:v>
                </c:pt>
                <c:pt idx="82">
                  <c:v>15100.782999999999</c:v>
                </c:pt>
                <c:pt idx="83">
                  <c:v>15349.415999999999</c:v>
                </c:pt>
                <c:pt idx="84">
                  <c:v>15634.514999999999</c:v>
                </c:pt>
                <c:pt idx="85">
                  <c:v>15891.803</c:v>
                </c:pt>
                <c:pt idx="86">
                  <c:v>16181.692999999999</c:v>
                </c:pt>
                <c:pt idx="87">
                  <c:v>16395.601999999999</c:v>
                </c:pt>
                <c:pt idx="88">
                  <c:v>16595.879999999997</c:v>
                </c:pt>
                <c:pt idx="89">
                  <c:v>16721.193999999996</c:v>
                </c:pt>
                <c:pt idx="90">
                  <c:v>16826.690999999995</c:v>
                </c:pt>
                <c:pt idx="91">
                  <c:v>16920.748999999996</c:v>
                </c:pt>
                <c:pt idx="92">
                  <c:v>17032.740999999995</c:v>
                </c:pt>
                <c:pt idx="93">
                  <c:v>17190.891999999996</c:v>
                </c:pt>
                <c:pt idx="94">
                  <c:v>17378.207999999995</c:v>
                </c:pt>
                <c:pt idx="95">
                  <c:v>17639.024999999994</c:v>
                </c:pt>
                <c:pt idx="96">
                  <c:v>17916.472999999994</c:v>
                </c:pt>
                <c:pt idx="97">
                  <c:v>18188.615999999995</c:v>
                </c:pt>
                <c:pt idx="98">
                  <c:v>18486.979999999996</c:v>
                </c:pt>
                <c:pt idx="99">
                  <c:v>18744.271999999997</c:v>
                </c:pt>
                <c:pt idx="100">
                  <c:v>18942.209999999995</c:v>
                </c:pt>
                <c:pt idx="101">
                  <c:v>19104.909999999996</c:v>
                </c:pt>
                <c:pt idx="102">
                  <c:v>19205.999999999996</c:v>
                </c:pt>
                <c:pt idx="103">
                  <c:v>19298.580999999995</c:v>
                </c:pt>
                <c:pt idx="104">
                  <c:v>19394.382999999994</c:v>
                </c:pt>
                <c:pt idx="105">
                  <c:v>19526.967999999993</c:v>
                </c:pt>
                <c:pt idx="106">
                  <c:v>19690.672999999995</c:v>
                </c:pt>
                <c:pt idx="107">
                  <c:v>19929.809999999994</c:v>
                </c:pt>
                <c:pt idx="108">
                  <c:v>20173.316999999995</c:v>
                </c:pt>
                <c:pt idx="109">
                  <c:v>20405.140999999996</c:v>
                </c:pt>
                <c:pt idx="110">
                  <c:v>20651.126999999997</c:v>
                </c:pt>
                <c:pt idx="111">
                  <c:v>20881.535999999996</c:v>
                </c:pt>
                <c:pt idx="112">
                  <c:v>21059.917999999998</c:v>
                </c:pt>
                <c:pt idx="113">
                  <c:v>21178.485999999997</c:v>
                </c:pt>
                <c:pt idx="114">
                  <c:v>21287.484999999997</c:v>
                </c:pt>
                <c:pt idx="115">
                  <c:v>21363.585999999996</c:v>
                </c:pt>
                <c:pt idx="116">
                  <c:v>21454.474999999995</c:v>
                </c:pt>
                <c:pt idx="117">
                  <c:v>21606.944999999996</c:v>
                </c:pt>
                <c:pt idx="118">
                  <c:v>21796.775999999994</c:v>
                </c:pt>
                <c:pt idx="119">
                  <c:v>22024.668999999994</c:v>
                </c:pt>
                <c:pt idx="120">
                  <c:v>22289.444999999996</c:v>
                </c:pt>
                <c:pt idx="121">
                  <c:v>22576.198999999997</c:v>
                </c:pt>
                <c:pt idx="122">
                  <c:v>22868.661999999997</c:v>
                </c:pt>
                <c:pt idx="123">
                  <c:v>23121.637999999995</c:v>
                </c:pt>
                <c:pt idx="124">
                  <c:v>23322.508999999995</c:v>
                </c:pt>
                <c:pt idx="125">
                  <c:v>23448.490999999995</c:v>
                </c:pt>
                <c:pt idx="126">
                  <c:v>23550.451999999994</c:v>
                </c:pt>
                <c:pt idx="127">
                  <c:v>23629.980999999992</c:v>
                </c:pt>
                <c:pt idx="128">
                  <c:v>23747.663999999993</c:v>
                </c:pt>
                <c:pt idx="129">
                  <c:v>23921.694999999992</c:v>
                </c:pt>
                <c:pt idx="130">
                  <c:v>24115.100999999991</c:v>
                </c:pt>
                <c:pt idx="131">
                  <c:v>24346.36199999999</c:v>
                </c:pt>
                <c:pt idx="132">
                  <c:v>24635.82599999999</c:v>
                </c:pt>
                <c:pt idx="133">
                  <c:v>24923.425999999989</c:v>
                </c:pt>
                <c:pt idx="134">
                  <c:v>25211.721999999987</c:v>
                </c:pt>
                <c:pt idx="135">
                  <c:v>25452.894999999986</c:v>
                </c:pt>
                <c:pt idx="136">
                  <c:v>25628.277999999988</c:v>
                </c:pt>
                <c:pt idx="137">
                  <c:v>25745.253999999986</c:v>
                </c:pt>
                <c:pt idx="138">
                  <c:v>25857.290999999987</c:v>
                </c:pt>
                <c:pt idx="139">
                  <c:v>25937.469999999987</c:v>
                </c:pt>
                <c:pt idx="140">
                  <c:v>26048.126999999986</c:v>
                </c:pt>
                <c:pt idx="141">
                  <c:v>26204.929999999986</c:v>
                </c:pt>
                <c:pt idx="142">
                  <c:v>26397.069999999985</c:v>
                </c:pt>
                <c:pt idx="143">
                  <c:v>26629.791999999987</c:v>
                </c:pt>
                <c:pt idx="144">
                  <c:v>26882.251999999986</c:v>
                </c:pt>
                <c:pt idx="145">
                  <c:v>27181.556999999986</c:v>
                </c:pt>
                <c:pt idx="146">
                  <c:v>27473.996999999985</c:v>
                </c:pt>
                <c:pt idx="147">
                  <c:v>27700.754999999986</c:v>
                </c:pt>
                <c:pt idx="148">
                  <c:v>27913.833999999988</c:v>
                </c:pt>
                <c:pt idx="149">
                  <c:v>28056.060999999987</c:v>
                </c:pt>
                <c:pt idx="150">
                  <c:v>28177.464999999986</c:v>
                </c:pt>
                <c:pt idx="151">
                  <c:v>28298.616999999984</c:v>
                </c:pt>
                <c:pt idx="152">
                  <c:v>28424.309999999983</c:v>
                </c:pt>
                <c:pt idx="153">
                  <c:v>28600.421999999984</c:v>
                </c:pt>
                <c:pt idx="154">
                  <c:v>28824.596999999983</c:v>
                </c:pt>
                <c:pt idx="155">
                  <c:v>29044.698999999982</c:v>
                </c:pt>
                <c:pt idx="156">
                  <c:v>29301.657999999981</c:v>
                </c:pt>
                <c:pt idx="157">
                  <c:v>29591.924999999981</c:v>
                </c:pt>
                <c:pt idx="158">
                  <c:v>29915.75799999998</c:v>
                </c:pt>
                <c:pt idx="159">
                  <c:v>30164.465999999979</c:v>
                </c:pt>
                <c:pt idx="160">
                  <c:v>30393.609999999979</c:v>
                </c:pt>
                <c:pt idx="161">
                  <c:v>30530.47099999998</c:v>
                </c:pt>
                <c:pt idx="162">
                  <c:v>30623.184999999979</c:v>
                </c:pt>
                <c:pt idx="163">
                  <c:v>30728.38499999998</c:v>
                </c:pt>
                <c:pt idx="164">
                  <c:v>30837.163999999979</c:v>
                </c:pt>
                <c:pt idx="165">
                  <c:v>30993.82799999998</c:v>
                </c:pt>
                <c:pt idx="166">
                  <c:v>31205.839999999978</c:v>
                </c:pt>
                <c:pt idx="167">
                  <c:v>31418.031999999977</c:v>
                </c:pt>
                <c:pt idx="168">
                  <c:v>31686.352999999977</c:v>
                </c:pt>
                <c:pt idx="169">
                  <c:v>31914.060999999976</c:v>
                </c:pt>
                <c:pt idx="170">
                  <c:v>32216.645999999975</c:v>
                </c:pt>
                <c:pt idx="171">
                  <c:v>32453.809999999976</c:v>
                </c:pt>
                <c:pt idx="172">
                  <c:v>32656.098999999977</c:v>
                </c:pt>
                <c:pt idx="173">
                  <c:v>32766.649999999976</c:v>
                </c:pt>
                <c:pt idx="174">
                  <c:v>32863.823999999979</c:v>
                </c:pt>
                <c:pt idx="175">
                  <c:v>32948.04599999998</c:v>
                </c:pt>
                <c:pt idx="176">
                  <c:v>33022.636999999981</c:v>
                </c:pt>
                <c:pt idx="177">
                  <c:v>33134.342999999979</c:v>
                </c:pt>
                <c:pt idx="178">
                  <c:v>33281.564999999981</c:v>
                </c:pt>
                <c:pt idx="179">
                  <c:v>33439.804999999978</c:v>
                </c:pt>
                <c:pt idx="180">
                  <c:v>33640.514999999978</c:v>
                </c:pt>
                <c:pt idx="181">
                  <c:v>33843.282999999974</c:v>
                </c:pt>
                <c:pt idx="182">
                  <c:v>34146.721999999972</c:v>
                </c:pt>
                <c:pt idx="183">
                  <c:v>34380.022999999972</c:v>
                </c:pt>
                <c:pt idx="184">
                  <c:v>34550.039999999972</c:v>
                </c:pt>
                <c:pt idx="185">
                  <c:v>34672.138999999974</c:v>
                </c:pt>
                <c:pt idx="186">
                  <c:v>34784.273999999976</c:v>
                </c:pt>
                <c:pt idx="187">
                  <c:v>34880.783999999978</c:v>
                </c:pt>
                <c:pt idx="188">
                  <c:v>35005.147999999979</c:v>
                </c:pt>
                <c:pt idx="189">
                  <c:v>35165.025999999976</c:v>
                </c:pt>
                <c:pt idx="190">
                  <c:v>35356.254999999976</c:v>
                </c:pt>
                <c:pt idx="191">
                  <c:v>35625.871999999974</c:v>
                </c:pt>
                <c:pt idx="192">
                  <c:v>35956.428999999975</c:v>
                </c:pt>
                <c:pt idx="193">
                  <c:v>36229.956999999973</c:v>
                </c:pt>
                <c:pt idx="194">
                  <c:v>36548.95799999997</c:v>
                </c:pt>
                <c:pt idx="195">
                  <c:v>36789.797999999966</c:v>
                </c:pt>
                <c:pt idx="196">
                  <c:v>36969.011999999966</c:v>
                </c:pt>
                <c:pt idx="197">
                  <c:v>37093.129999999968</c:v>
                </c:pt>
                <c:pt idx="198">
                  <c:v>37176.038999999968</c:v>
                </c:pt>
                <c:pt idx="199">
                  <c:v>37269.635999999969</c:v>
                </c:pt>
                <c:pt idx="200">
                  <c:v>37389.439999999966</c:v>
                </c:pt>
                <c:pt idx="201">
                  <c:v>37529.782999999967</c:v>
                </c:pt>
                <c:pt idx="202">
                  <c:v>37735.455999999969</c:v>
                </c:pt>
                <c:pt idx="203">
                  <c:v>37986.593999999968</c:v>
                </c:pt>
                <c:pt idx="204">
                  <c:v>38227.462999999967</c:v>
                </c:pt>
                <c:pt idx="205">
                  <c:v>38485.501999999964</c:v>
                </c:pt>
                <c:pt idx="206">
                  <c:v>38759.731999999967</c:v>
                </c:pt>
                <c:pt idx="207">
                  <c:v>39013.770999999964</c:v>
                </c:pt>
                <c:pt idx="208">
                  <c:v>39223.407999999967</c:v>
                </c:pt>
                <c:pt idx="209">
                  <c:v>39338.626999999964</c:v>
                </c:pt>
                <c:pt idx="210">
                  <c:v>39442.882999999965</c:v>
                </c:pt>
                <c:pt idx="211">
                  <c:v>39553.330999999962</c:v>
                </c:pt>
                <c:pt idx="212">
                  <c:v>39674.812999999966</c:v>
                </c:pt>
                <c:pt idx="213">
                  <c:v>39843.087999999967</c:v>
                </c:pt>
                <c:pt idx="214">
                  <c:v>40066.08699999997</c:v>
                </c:pt>
                <c:pt idx="215">
                  <c:v>40286.438999999969</c:v>
                </c:pt>
                <c:pt idx="216">
                  <c:v>40558.367999999966</c:v>
                </c:pt>
                <c:pt idx="217">
                  <c:v>40800.808999999965</c:v>
                </c:pt>
                <c:pt idx="218">
                  <c:v>41081.410999999964</c:v>
                </c:pt>
                <c:pt idx="219">
                  <c:v>41328.783999999963</c:v>
                </c:pt>
                <c:pt idx="220">
                  <c:v>41550.647999999965</c:v>
                </c:pt>
                <c:pt idx="221">
                  <c:v>41693.189999999966</c:v>
                </c:pt>
                <c:pt idx="222">
                  <c:v>41799.685999999965</c:v>
                </c:pt>
                <c:pt idx="223">
                  <c:v>41885.860999999968</c:v>
                </c:pt>
                <c:pt idx="224">
                  <c:v>42004.148999999969</c:v>
                </c:pt>
                <c:pt idx="225">
                  <c:v>42174.037999999971</c:v>
                </c:pt>
                <c:pt idx="226">
                  <c:v>42385.267999999975</c:v>
                </c:pt>
                <c:pt idx="227">
                  <c:v>42672.049999999974</c:v>
                </c:pt>
                <c:pt idx="228">
                  <c:v>42878.893999999971</c:v>
                </c:pt>
                <c:pt idx="229">
                  <c:v>43108.523999999969</c:v>
                </c:pt>
                <c:pt idx="230">
                  <c:v>43360.850999999966</c:v>
                </c:pt>
                <c:pt idx="231">
                  <c:v>43590.369999999966</c:v>
                </c:pt>
                <c:pt idx="232">
                  <c:v>43799.518999999964</c:v>
                </c:pt>
                <c:pt idx="233">
                  <c:v>43931.493999999962</c:v>
                </c:pt>
                <c:pt idx="234">
                  <c:v>44036.461999999963</c:v>
                </c:pt>
                <c:pt idx="235">
                  <c:v>44123.497999999963</c:v>
                </c:pt>
                <c:pt idx="236">
                  <c:v>44228.165999999961</c:v>
                </c:pt>
                <c:pt idx="237">
                  <c:v>44358.734999999964</c:v>
                </c:pt>
                <c:pt idx="238">
                  <c:v>44552.156999999963</c:v>
                </c:pt>
                <c:pt idx="239">
                  <c:v>44799.641999999963</c:v>
                </c:pt>
                <c:pt idx="240">
                  <c:v>45086.422999999966</c:v>
                </c:pt>
                <c:pt idx="241">
                  <c:v>45369.159999999967</c:v>
                </c:pt>
                <c:pt idx="242">
                  <c:v>45689.861999999965</c:v>
                </c:pt>
                <c:pt idx="243">
                  <c:v>45947.649999999965</c:v>
                </c:pt>
                <c:pt idx="244">
                  <c:v>46110.878999999964</c:v>
                </c:pt>
                <c:pt idx="245">
                  <c:v>46246.383999999962</c:v>
                </c:pt>
                <c:pt idx="246">
                  <c:v>46343.580999999962</c:v>
                </c:pt>
                <c:pt idx="247">
                  <c:v>46440.907999999959</c:v>
                </c:pt>
                <c:pt idx="248">
                  <c:v>46563.425999999956</c:v>
                </c:pt>
                <c:pt idx="249">
                  <c:v>46715.878999999957</c:v>
                </c:pt>
                <c:pt idx="250">
                  <c:v>46948.696999999956</c:v>
                </c:pt>
                <c:pt idx="251">
                  <c:v>47243.491999999955</c:v>
                </c:pt>
              </c:numCache>
            </c:numRef>
          </c:xVal>
          <c:yVal>
            <c:numRef>
              <c:f>'P Accumulated'!$L$4:$L$255</c:f>
              <c:numCache>
                <c:formatCode>0.00</c:formatCode>
                <c:ptCount val="252"/>
                <c:pt idx="0">
                  <c:v>165.33500000000001</c:v>
                </c:pt>
                <c:pt idx="1">
                  <c:v>281.49299999999999</c:v>
                </c:pt>
                <c:pt idx="2">
                  <c:v>487.71199999999999</c:v>
                </c:pt>
                <c:pt idx="3">
                  <c:v>751.86799999999994</c:v>
                </c:pt>
                <c:pt idx="4">
                  <c:v>1125.9209999999998</c:v>
                </c:pt>
                <c:pt idx="5">
                  <c:v>1419.6389999999999</c:v>
                </c:pt>
                <c:pt idx="6">
                  <c:v>1683.8149999999998</c:v>
                </c:pt>
                <c:pt idx="7">
                  <c:v>1897.1419999999998</c:v>
                </c:pt>
                <c:pt idx="8">
                  <c:v>2092.904</c:v>
                </c:pt>
                <c:pt idx="9">
                  <c:v>2225.6179999999999</c:v>
                </c:pt>
                <c:pt idx="10">
                  <c:v>2352.5</c:v>
                </c:pt>
                <c:pt idx="11">
                  <c:v>2572.1559999999999</c:v>
                </c:pt>
                <c:pt idx="12">
                  <c:v>2702.7709999999997</c:v>
                </c:pt>
                <c:pt idx="13">
                  <c:v>2823.3629999999998</c:v>
                </c:pt>
                <c:pt idx="14">
                  <c:v>3079.6989999999996</c:v>
                </c:pt>
                <c:pt idx="15">
                  <c:v>3419.0519999999997</c:v>
                </c:pt>
                <c:pt idx="16">
                  <c:v>3823.8369999999995</c:v>
                </c:pt>
                <c:pt idx="17">
                  <c:v>4181.1859999999997</c:v>
                </c:pt>
                <c:pt idx="18">
                  <c:v>4456.8580000000002</c:v>
                </c:pt>
                <c:pt idx="19">
                  <c:v>4675.8690000000006</c:v>
                </c:pt>
                <c:pt idx="20">
                  <c:v>4823.93</c:v>
                </c:pt>
                <c:pt idx="21">
                  <c:v>4986.7269999999999</c:v>
                </c:pt>
                <c:pt idx="22">
                  <c:v>5155.1530000000002</c:v>
                </c:pt>
                <c:pt idx="23">
                  <c:v>5307.3600000000006</c:v>
                </c:pt>
                <c:pt idx="24">
                  <c:v>5379.5750000000007</c:v>
                </c:pt>
                <c:pt idx="25">
                  <c:v>5494.9240000000009</c:v>
                </c:pt>
                <c:pt idx="26">
                  <c:v>5671.3400000000011</c:v>
                </c:pt>
                <c:pt idx="27">
                  <c:v>5966.8200000000015</c:v>
                </c:pt>
                <c:pt idx="28">
                  <c:v>6346.7340000000013</c:v>
                </c:pt>
                <c:pt idx="29">
                  <c:v>6658.1830000000009</c:v>
                </c:pt>
                <c:pt idx="30">
                  <c:v>6951.7120000000014</c:v>
                </c:pt>
                <c:pt idx="31">
                  <c:v>7174.9950000000017</c:v>
                </c:pt>
                <c:pt idx="32">
                  <c:v>7371.6010000000015</c:v>
                </c:pt>
                <c:pt idx="33">
                  <c:v>7534.0040000000017</c:v>
                </c:pt>
                <c:pt idx="34">
                  <c:v>7699.0440000000017</c:v>
                </c:pt>
                <c:pt idx="35">
                  <c:v>7817.9030000000021</c:v>
                </c:pt>
                <c:pt idx="36">
                  <c:v>7942.5460000000021</c:v>
                </c:pt>
                <c:pt idx="37">
                  <c:v>8083.2960000000021</c:v>
                </c:pt>
                <c:pt idx="38">
                  <c:v>8301.6770000000015</c:v>
                </c:pt>
                <c:pt idx="39">
                  <c:v>8603.358000000002</c:v>
                </c:pt>
                <c:pt idx="40">
                  <c:v>8997.8470000000016</c:v>
                </c:pt>
                <c:pt idx="41">
                  <c:v>9285.626000000002</c:v>
                </c:pt>
                <c:pt idx="42">
                  <c:v>9578.7710000000025</c:v>
                </c:pt>
                <c:pt idx="43">
                  <c:v>9812.5220000000027</c:v>
                </c:pt>
                <c:pt idx="44">
                  <c:v>10016.662000000002</c:v>
                </c:pt>
                <c:pt idx="45">
                  <c:v>10200.430000000002</c:v>
                </c:pt>
                <c:pt idx="46">
                  <c:v>10333.867000000002</c:v>
                </c:pt>
                <c:pt idx="47">
                  <c:v>10465.023000000003</c:v>
                </c:pt>
                <c:pt idx="48">
                  <c:v>10652.418000000003</c:v>
                </c:pt>
                <c:pt idx="49">
                  <c:v>10885.726000000002</c:v>
                </c:pt>
                <c:pt idx="50">
                  <c:v>11095.589000000002</c:v>
                </c:pt>
                <c:pt idx="51">
                  <c:v>11466.005000000001</c:v>
                </c:pt>
                <c:pt idx="52">
                  <c:v>11799.843000000001</c:v>
                </c:pt>
                <c:pt idx="53">
                  <c:v>12055.258000000002</c:v>
                </c:pt>
                <c:pt idx="54">
                  <c:v>12309.537000000002</c:v>
                </c:pt>
                <c:pt idx="55">
                  <c:v>12532.127000000002</c:v>
                </c:pt>
                <c:pt idx="56">
                  <c:v>12679.622000000003</c:v>
                </c:pt>
                <c:pt idx="57">
                  <c:v>12835.207000000002</c:v>
                </c:pt>
                <c:pt idx="58">
                  <c:v>13041.165000000003</c:v>
                </c:pt>
                <c:pt idx="59">
                  <c:v>13295.090000000002</c:v>
                </c:pt>
                <c:pt idx="60">
                  <c:v>13588.252000000002</c:v>
                </c:pt>
                <c:pt idx="61">
                  <c:v>13753.780000000002</c:v>
                </c:pt>
                <c:pt idx="62">
                  <c:v>13952.010000000002</c:v>
                </c:pt>
                <c:pt idx="63">
                  <c:v>14182.552000000001</c:v>
                </c:pt>
                <c:pt idx="64">
                  <c:v>14591.496000000001</c:v>
                </c:pt>
                <c:pt idx="65">
                  <c:v>14929.706</c:v>
                </c:pt>
                <c:pt idx="66">
                  <c:v>15250.215</c:v>
                </c:pt>
                <c:pt idx="67">
                  <c:v>15463.876</c:v>
                </c:pt>
                <c:pt idx="68">
                  <c:v>15633.846</c:v>
                </c:pt>
                <c:pt idx="69">
                  <c:v>15776.412</c:v>
                </c:pt>
                <c:pt idx="70">
                  <c:v>15995.443000000001</c:v>
                </c:pt>
                <c:pt idx="71">
                  <c:v>16145.428000000002</c:v>
                </c:pt>
                <c:pt idx="72">
                  <c:v>16273.834000000003</c:v>
                </c:pt>
                <c:pt idx="73">
                  <c:v>16334.984000000002</c:v>
                </c:pt>
                <c:pt idx="74">
                  <c:v>16577.806</c:v>
                </c:pt>
                <c:pt idx="75">
                  <c:v>16874.030999999999</c:v>
                </c:pt>
                <c:pt idx="76">
                  <c:v>17242.703999999998</c:v>
                </c:pt>
                <c:pt idx="77">
                  <c:v>17581.373</c:v>
                </c:pt>
                <c:pt idx="78">
                  <c:v>17849.112000000001</c:v>
                </c:pt>
                <c:pt idx="79">
                  <c:v>18102.59</c:v>
                </c:pt>
                <c:pt idx="80">
                  <c:v>18308.844000000001</c:v>
                </c:pt>
                <c:pt idx="81">
                  <c:v>18505.927</c:v>
                </c:pt>
                <c:pt idx="82">
                  <c:v>18644.525999999998</c:v>
                </c:pt>
                <c:pt idx="83">
                  <c:v>18891.514999999999</c:v>
                </c:pt>
                <c:pt idx="84">
                  <c:v>19041.771000000001</c:v>
                </c:pt>
                <c:pt idx="85">
                  <c:v>19251.609</c:v>
                </c:pt>
                <c:pt idx="86">
                  <c:v>19445.288</c:v>
                </c:pt>
                <c:pt idx="87">
                  <c:v>19664.006000000001</c:v>
                </c:pt>
                <c:pt idx="88">
                  <c:v>20048.199000000001</c:v>
                </c:pt>
                <c:pt idx="89">
                  <c:v>20356.807000000001</c:v>
                </c:pt>
                <c:pt idx="90">
                  <c:v>20674.978999999999</c:v>
                </c:pt>
                <c:pt idx="91">
                  <c:v>20895.712</c:v>
                </c:pt>
                <c:pt idx="92">
                  <c:v>21084.054</c:v>
                </c:pt>
                <c:pt idx="93">
                  <c:v>21287.665000000001</c:v>
                </c:pt>
                <c:pt idx="94">
                  <c:v>21488.304</c:v>
                </c:pt>
                <c:pt idx="95">
                  <c:v>21766.444</c:v>
                </c:pt>
                <c:pt idx="96">
                  <c:v>22026.804</c:v>
                </c:pt>
                <c:pt idx="97">
                  <c:v>22202.516</c:v>
                </c:pt>
                <c:pt idx="98">
                  <c:v>22454.699000000001</c:v>
                </c:pt>
                <c:pt idx="99">
                  <c:v>22705.884000000002</c:v>
                </c:pt>
                <c:pt idx="100">
                  <c:v>22934.111000000001</c:v>
                </c:pt>
                <c:pt idx="101">
                  <c:v>23307.981</c:v>
                </c:pt>
                <c:pt idx="102">
                  <c:v>23560.199000000001</c:v>
                </c:pt>
                <c:pt idx="103">
                  <c:v>23762.597000000002</c:v>
                </c:pt>
                <c:pt idx="104">
                  <c:v>23898.219000000001</c:v>
                </c:pt>
                <c:pt idx="105">
                  <c:v>24039.231</c:v>
                </c:pt>
                <c:pt idx="106">
                  <c:v>24148.494999999999</c:v>
                </c:pt>
                <c:pt idx="107">
                  <c:v>24272.745999999999</c:v>
                </c:pt>
                <c:pt idx="108">
                  <c:v>24382.502</c:v>
                </c:pt>
                <c:pt idx="109">
                  <c:v>24542.417000000001</c:v>
                </c:pt>
                <c:pt idx="110">
                  <c:v>24727.334000000003</c:v>
                </c:pt>
                <c:pt idx="111">
                  <c:v>25101.558000000001</c:v>
                </c:pt>
                <c:pt idx="112">
                  <c:v>25433.242000000002</c:v>
                </c:pt>
                <c:pt idx="113">
                  <c:v>25748.103000000003</c:v>
                </c:pt>
                <c:pt idx="114">
                  <c:v>26028.198000000004</c:v>
                </c:pt>
                <c:pt idx="115">
                  <c:v>26228.401000000005</c:v>
                </c:pt>
                <c:pt idx="116">
                  <c:v>26380.606000000007</c:v>
                </c:pt>
                <c:pt idx="117">
                  <c:v>26526.212000000007</c:v>
                </c:pt>
                <c:pt idx="118">
                  <c:v>26727.230000000007</c:v>
                </c:pt>
                <c:pt idx="119">
                  <c:v>26934.970000000008</c:v>
                </c:pt>
                <c:pt idx="120">
                  <c:v>27120.721000000009</c:v>
                </c:pt>
                <c:pt idx="121">
                  <c:v>27337.558000000008</c:v>
                </c:pt>
                <c:pt idx="122">
                  <c:v>27586.787000000008</c:v>
                </c:pt>
                <c:pt idx="123">
                  <c:v>27857.252000000008</c:v>
                </c:pt>
                <c:pt idx="124">
                  <c:v>28270.250000000007</c:v>
                </c:pt>
                <c:pt idx="125">
                  <c:v>28581.695000000007</c:v>
                </c:pt>
                <c:pt idx="126">
                  <c:v>28836.392000000007</c:v>
                </c:pt>
                <c:pt idx="127">
                  <c:v>29006.962000000007</c:v>
                </c:pt>
                <c:pt idx="128">
                  <c:v>29185.263000000006</c:v>
                </c:pt>
                <c:pt idx="129">
                  <c:v>29369.374000000007</c:v>
                </c:pt>
                <c:pt idx="130">
                  <c:v>29573.058000000008</c:v>
                </c:pt>
                <c:pt idx="131">
                  <c:v>29751.317000000006</c:v>
                </c:pt>
                <c:pt idx="132">
                  <c:v>29981.738000000005</c:v>
                </c:pt>
                <c:pt idx="133">
                  <c:v>30216.873000000003</c:v>
                </c:pt>
                <c:pt idx="134">
                  <c:v>30491.15</c:v>
                </c:pt>
                <c:pt idx="135">
                  <c:v>30823.603000000003</c:v>
                </c:pt>
                <c:pt idx="136">
                  <c:v>31151.216000000004</c:v>
                </c:pt>
                <c:pt idx="137">
                  <c:v>31391.845000000005</c:v>
                </c:pt>
                <c:pt idx="138">
                  <c:v>31684.235000000004</c:v>
                </c:pt>
                <c:pt idx="139">
                  <c:v>31878.940000000006</c:v>
                </c:pt>
                <c:pt idx="140">
                  <c:v>32043.334000000006</c:v>
                </c:pt>
                <c:pt idx="141">
                  <c:v>32198.152000000006</c:v>
                </c:pt>
                <c:pt idx="142">
                  <c:v>32348.098000000005</c:v>
                </c:pt>
                <c:pt idx="143">
                  <c:v>32540.668000000005</c:v>
                </c:pt>
                <c:pt idx="144">
                  <c:v>32661.323000000004</c:v>
                </c:pt>
                <c:pt idx="145">
                  <c:v>32961.316000000006</c:v>
                </c:pt>
                <c:pt idx="146">
                  <c:v>33166.60100000001</c:v>
                </c:pt>
                <c:pt idx="147">
                  <c:v>33458.049000000006</c:v>
                </c:pt>
                <c:pt idx="148">
                  <c:v>33838.221000000005</c:v>
                </c:pt>
                <c:pt idx="149">
                  <c:v>34115.462000000007</c:v>
                </c:pt>
                <c:pt idx="150">
                  <c:v>34372.03100000001</c:v>
                </c:pt>
                <c:pt idx="151">
                  <c:v>34645.40800000001</c:v>
                </c:pt>
                <c:pt idx="152">
                  <c:v>34841.597000000009</c:v>
                </c:pt>
                <c:pt idx="153">
                  <c:v>34973.78300000001</c:v>
                </c:pt>
                <c:pt idx="154">
                  <c:v>35195.026000000013</c:v>
                </c:pt>
                <c:pt idx="155">
                  <c:v>35345.837000000014</c:v>
                </c:pt>
                <c:pt idx="156">
                  <c:v>35513.536000000015</c:v>
                </c:pt>
                <c:pt idx="157">
                  <c:v>35675.015000000014</c:v>
                </c:pt>
                <c:pt idx="158">
                  <c:v>35888.885000000017</c:v>
                </c:pt>
                <c:pt idx="159">
                  <c:v>36195.128000000019</c:v>
                </c:pt>
                <c:pt idx="160">
                  <c:v>36552.49000000002</c:v>
                </c:pt>
                <c:pt idx="161">
                  <c:v>36835.82900000002</c:v>
                </c:pt>
                <c:pt idx="162">
                  <c:v>37041.149000000019</c:v>
                </c:pt>
                <c:pt idx="163">
                  <c:v>37296.451000000023</c:v>
                </c:pt>
                <c:pt idx="164">
                  <c:v>37428.822000000022</c:v>
                </c:pt>
                <c:pt idx="165">
                  <c:v>37609.711000000025</c:v>
                </c:pt>
                <c:pt idx="166">
                  <c:v>37826.709000000024</c:v>
                </c:pt>
                <c:pt idx="167">
                  <c:v>37999.347000000023</c:v>
                </c:pt>
                <c:pt idx="168">
                  <c:v>38189.964000000022</c:v>
                </c:pt>
                <c:pt idx="169">
                  <c:v>38303.630000000019</c:v>
                </c:pt>
                <c:pt idx="170">
                  <c:v>38547.781000000017</c:v>
                </c:pt>
                <c:pt idx="171">
                  <c:v>38820.966000000015</c:v>
                </c:pt>
                <c:pt idx="172">
                  <c:v>39117.151000000013</c:v>
                </c:pt>
                <c:pt idx="173">
                  <c:v>39387.822000000015</c:v>
                </c:pt>
                <c:pt idx="174">
                  <c:v>39609.381000000016</c:v>
                </c:pt>
                <c:pt idx="175">
                  <c:v>39814.901000000013</c:v>
                </c:pt>
                <c:pt idx="176">
                  <c:v>39897.98000000001</c:v>
                </c:pt>
                <c:pt idx="177">
                  <c:v>40011.515000000014</c:v>
                </c:pt>
                <c:pt idx="178">
                  <c:v>40149.612000000016</c:v>
                </c:pt>
                <c:pt idx="179">
                  <c:v>40238.739000000016</c:v>
                </c:pt>
                <c:pt idx="180">
                  <c:v>40316.232000000018</c:v>
                </c:pt>
                <c:pt idx="181">
                  <c:v>40440.059000000016</c:v>
                </c:pt>
                <c:pt idx="182">
                  <c:v>40630.640000000014</c:v>
                </c:pt>
                <c:pt idx="183">
                  <c:v>40953.353000000017</c:v>
                </c:pt>
                <c:pt idx="184">
                  <c:v>41287.977000000021</c:v>
                </c:pt>
                <c:pt idx="185">
                  <c:v>41598.458000000021</c:v>
                </c:pt>
                <c:pt idx="186">
                  <c:v>41923.199000000022</c:v>
                </c:pt>
                <c:pt idx="187">
                  <c:v>42121.824000000022</c:v>
                </c:pt>
                <c:pt idx="188">
                  <c:v>42298.876000000026</c:v>
                </c:pt>
                <c:pt idx="189">
                  <c:v>42472.520000000026</c:v>
                </c:pt>
                <c:pt idx="190">
                  <c:v>42672.132000000027</c:v>
                </c:pt>
                <c:pt idx="191">
                  <c:v>42943.445000000029</c:v>
                </c:pt>
                <c:pt idx="192">
                  <c:v>43223.98700000003</c:v>
                </c:pt>
                <c:pt idx="193">
                  <c:v>43412.116000000031</c:v>
                </c:pt>
                <c:pt idx="194">
                  <c:v>43647.700000000033</c:v>
                </c:pt>
                <c:pt idx="195">
                  <c:v>43921.334000000032</c:v>
                </c:pt>
                <c:pt idx="196">
                  <c:v>44197.711000000032</c:v>
                </c:pt>
                <c:pt idx="197">
                  <c:v>44495.903000000035</c:v>
                </c:pt>
                <c:pt idx="198">
                  <c:v>44756.706000000035</c:v>
                </c:pt>
                <c:pt idx="199">
                  <c:v>44941.412000000033</c:v>
                </c:pt>
                <c:pt idx="200">
                  <c:v>45154.661000000036</c:v>
                </c:pt>
                <c:pt idx="201">
                  <c:v>45302.364000000038</c:v>
                </c:pt>
                <c:pt idx="202">
                  <c:v>45476.73000000004</c:v>
                </c:pt>
                <c:pt idx="203">
                  <c:v>45642.228000000039</c:v>
                </c:pt>
                <c:pt idx="204">
                  <c:v>45804.549000000043</c:v>
                </c:pt>
                <c:pt idx="205">
                  <c:v>45916.048000000046</c:v>
                </c:pt>
                <c:pt idx="206">
                  <c:v>46100.004000000044</c:v>
                </c:pt>
                <c:pt idx="207">
                  <c:v>46425.892000000043</c:v>
                </c:pt>
                <c:pt idx="208">
                  <c:v>46795.010000000046</c:v>
                </c:pt>
                <c:pt idx="209">
                  <c:v>47076.900000000045</c:v>
                </c:pt>
                <c:pt idx="210">
                  <c:v>47384.246000000043</c:v>
                </c:pt>
                <c:pt idx="211">
                  <c:v>47602.442000000046</c:v>
                </c:pt>
                <c:pt idx="212">
                  <c:v>47801.748000000043</c:v>
                </c:pt>
                <c:pt idx="213">
                  <c:v>47910.884000000042</c:v>
                </c:pt>
                <c:pt idx="214">
                  <c:v>48139.630000000041</c:v>
                </c:pt>
                <c:pt idx="215">
                  <c:v>48271.917000000038</c:v>
                </c:pt>
                <c:pt idx="216">
                  <c:v>48438.842000000041</c:v>
                </c:pt>
                <c:pt idx="217">
                  <c:v>48564.997000000039</c:v>
                </c:pt>
                <c:pt idx="218">
                  <c:v>48724.559000000037</c:v>
                </c:pt>
                <c:pt idx="219">
                  <c:v>48975.200000000041</c:v>
                </c:pt>
                <c:pt idx="220">
                  <c:v>49428.816000000043</c:v>
                </c:pt>
                <c:pt idx="221">
                  <c:v>49792.131000000045</c:v>
                </c:pt>
                <c:pt idx="222">
                  <c:v>50063.018000000047</c:v>
                </c:pt>
                <c:pt idx="223">
                  <c:v>50295.670000000049</c:v>
                </c:pt>
                <c:pt idx="224">
                  <c:v>50478.694000000047</c:v>
                </c:pt>
                <c:pt idx="225">
                  <c:v>50655.771000000044</c:v>
                </c:pt>
                <c:pt idx="226">
                  <c:v>50881.306000000048</c:v>
                </c:pt>
                <c:pt idx="227">
                  <c:v>51120.741000000045</c:v>
                </c:pt>
                <c:pt idx="228">
                  <c:v>51228.202000000048</c:v>
                </c:pt>
                <c:pt idx="229">
                  <c:v>51321.021000000052</c:v>
                </c:pt>
                <c:pt idx="230">
                  <c:v>51525.85200000005</c:v>
                </c:pt>
                <c:pt idx="231">
                  <c:v>51804.06600000005</c:v>
                </c:pt>
                <c:pt idx="232">
                  <c:v>52184.44100000005</c:v>
                </c:pt>
                <c:pt idx="233">
                  <c:v>52502.225000000049</c:v>
                </c:pt>
                <c:pt idx="234">
                  <c:v>52735.13800000005</c:v>
                </c:pt>
                <c:pt idx="235">
                  <c:v>52927.36900000005</c:v>
                </c:pt>
                <c:pt idx="236">
                  <c:v>53061.478000000046</c:v>
                </c:pt>
                <c:pt idx="237">
                  <c:v>53189.147000000048</c:v>
                </c:pt>
                <c:pt idx="238">
                  <c:v>53399.044000000045</c:v>
                </c:pt>
                <c:pt idx="239">
                  <c:v>53609.932000000044</c:v>
                </c:pt>
                <c:pt idx="240">
                  <c:v>53892.214000000044</c:v>
                </c:pt>
                <c:pt idx="241">
                  <c:v>54073.981000000043</c:v>
                </c:pt>
                <c:pt idx="242">
                  <c:v>54313.940000000046</c:v>
                </c:pt>
                <c:pt idx="243">
                  <c:v>54664.840000000047</c:v>
                </c:pt>
                <c:pt idx="244">
                  <c:v>54969.153000000049</c:v>
                </c:pt>
                <c:pt idx="245">
                  <c:v>55284.374000000047</c:v>
                </c:pt>
                <c:pt idx="246">
                  <c:v>55525.01300000005</c:v>
                </c:pt>
                <c:pt idx="247">
                  <c:v>55737.60400000005</c:v>
                </c:pt>
                <c:pt idx="248">
                  <c:v>55933.877000000051</c:v>
                </c:pt>
                <c:pt idx="249">
                  <c:v>56103.698000000055</c:v>
                </c:pt>
                <c:pt idx="250">
                  <c:v>56317.574000000051</c:v>
                </c:pt>
                <c:pt idx="251">
                  <c:v>56573.439000000049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49-44E9-95C4-6EFF220D2C07}"/>
            </c:ext>
          </c:extLst>
        </c:ser>
        <c:ser>
          <c:idx val="1"/>
          <c:order val="2"/>
          <c:tx>
            <c:strRef>
              <c:f>'P Accumulated'!$M$2:$M$3</c:f>
              <c:strCache>
                <c:ptCount val="2"/>
                <c:pt idx="0">
                  <c:v>P accumulated</c:v>
                </c:pt>
                <c:pt idx="1">
                  <c:v>Solimões subbasin</c:v>
                </c:pt>
              </c:strCache>
            </c:strRef>
          </c:tx>
          <c:spPr>
            <a:ln w="19050" cap="rnd">
              <a:solidFill>
                <a:srgbClr val="C5CF39"/>
              </a:solidFill>
              <a:round/>
            </a:ln>
            <a:effectLst/>
          </c:spPr>
          <c:marker>
            <c:symbol val="none"/>
          </c:marker>
          <c:xVal>
            <c:numRef>
              <c:f>'P Accumulated'!$P$4:$P$255</c:f>
              <c:numCache>
                <c:formatCode>0.00</c:formatCode>
                <c:ptCount val="252"/>
                <c:pt idx="0">
                  <c:v>274.69499999999999</c:v>
                </c:pt>
                <c:pt idx="1">
                  <c:v>493.82399999999996</c:v>
                </c:pt>
                <c:pt idx="2">
                  <c:v>765.38999999999987</c:v>
                </c:pt>
                <c:pt idx="3">
                  <c:v>979.08299999999986</c:v>
                </c:pt>
                <c:pt idx="4">
                  <c:v>1168.4659999999999</c:v>
                </c:pt>
                <c:pt idx="5">
                  <c:v>1304.9969999999998</c:v>
                </c:pt>
                <c:pt idx="6">
                  <c:v>1422.0839999999998</c:v>
                </c:pt>
                <c:pt idx="7">
                  <c:v>1496.1109999999999</c:v>
                </c:pt>
                <c:pt idx="8">
                  <c:v>1625.559</c:v>
                </c:pt>
                <c:pt idx="9">
                  <c:v>1774.634</c:v>
                </c:pt>
                <c:pt idx="10">
                  <c:v>1947.65</c:v>
                </c:pt>
                <c:pt idx="11">
                  <c:v>2190.0140000000001</c:v>
                </c:pt>
                <c:pt idx="12">
                  <c:v>2409.2260000000001</c:v>
                </c:pt>
                <c:pt idx="13">
                  <c:v>2656.9990000000003</c:v>
                </c:pt>
                <c:pt idx="14">
                  <c:v>2917.5640000000003</c:v>
                </c:pt>
                <c:pt idx="15">
                  <c:v>3160.8820000000005</c:v>
                </c:pt>
                <c:pt idx="16">
                  <c:v>3366.4460000000004</c:v>
                </c:pt>
                <c:pt idx="17">
                  <c:v>3494.1970000000006</c:v>
                </c:pt>
                <c:pt idx="18">
                  <c:v>3610.0330000000004</c:v>
                </c:pt>
                <c:pt idx="19">
                  <c:v>3709.7260000000006</c:v>
                </c:pt>
                <c:pt idx="20">
                  <c:v>3810.9710000000005</c:v>
                </c:pt>
                <c:pt idx="21">
                  <c:v>3965.5860000000002</c:v>
                </c:pt>
                <c:pt idx="22">
                  <c:v>4126.4140000000007</c:v>
                </c:pt>
                <c:pt idx="23">
                  <c:v>4353.9720000000007</c:v>
                </c:pt>
                <c:pt idx="24">
                  <c:v>4559.5260000000007</c:v>
                </c:pt>
                <c:pt idx="25">
                  <c:v>4799.1250000000009</c:v>
                </c:pt>
                <c:pt idx="26">
                  <c:v>5073.2300000000014</c:v>
                </c:pt>
                <c:pt idx="27">
                  <c:v>5303.6230000000014</c:v>
                </c:pt>
                <c:pt idx="28">
                  <c:v>5501.4110000000019</c:v>
                </c:pt>
                <c:pt idx="29">
                  <c:v>5652.2700000000023</c:v>
                </c:pt>
                <c:pt idx="30">
                  <c:v>5752.8080000000018</c:v>
                </c:pt>
                <c:pt idx="31">
                  <c:v>5859.1210000000019</c:v>
                </c:pt>
                <c:pt idx="32">
                  <c:v>5981.8720000000021</c:v>
                </c:pt>
                <c:pt idx="33">
                  <c:v>6142.010000000002</c:v>
                </c:pt>
                <c:pt idx="34">
                  <c:v>6311.4690000000019</c:v>
                </c:pt>
                <c:pt idx="35">
                  <c:v>6513.7890000000016</c:v>
                </c:pt>
                <c:pt idx="36">
                  <c:v>6756.5810000000019</c:v>
                </c:pt>
                <c:pt idx="37">
                  <c:v>7007.4720000000016</c:v>
                </c:pt>
                <c:pt idx="38">
                  <c:v>7283.9610000000011</c:v>
                </c:pt>
                <c:pt idx="39">
                  <c:v>7503.2750000000015</c:v>
                </c:pt>
                <c:pt idx="40">
                  <c:v>7680.5450000000019</c:v>
                </c:pt>
                <c:pt idx="41">
                  <c:v>7805.9970000000021</c:v>
                </c:pt>
                <c:pt idx="42">
                  <c:v>7933.7680000000018</c:v>
                </c:pt>
                <c:pt idx="43">
                  <c:v>8034.4220000000023</c:v>
                </c:pt>
                <c:pt idx="44">
                  <c:v>8152.5090000000027</c:v>
                </c:pt>
                <c:pt idx="45">
                  <c:v>8315.8240000000023</c:v>
                </c:pt>
                <c:pt idx="46">
                  <c:v>8492.733000000002</c:v>
                </c:pt>
                <c:pt idx="47">
                  <c:v>8704.4460000000017</c:v>
                </c:pt>
                <c:pt idx="48">
                  <c:v>8928.8640000000014</c:v>
                </c:pt>
                <c:pt idx="49">
                  <c:v>9188.1650000000009</c:v>
                </c:pt>
                <c:pt idx="50">
                  <c:v>9476.2360000000008</c:v>
                </c:pt>
                <c:pt idx="51">
                  <c:v>9706.9940000000006</c:v>
                </c:pt>
                <c:pt idx="52">
                  <c:v>9887.2080000000005</c:v>
                </c:pt>
                <c:pt idx="53">
                  <c:v>9993.8360000000011</c:v>
                </c:pt>
                <c:pt idx="54">
                  <c:v>10085.867000000002</c:v>
                </c:pt>
                <c:pt idx="55">
                  <c:v>10167.294000000002</c:v>
                </c:pt>
                <c:pt idx="56">
                  <c:v>10259.294000000002</c:v>
                </c:pt>
                <c:pt idx="57">
                  <c:v>10414.202000000001</c:v>
                </c:pt>
                <c:pt idx="58">
                  <c:v>10597.455000000002</c:v>
                </c:pt>
                <c:pt idx="59">
                  <c:v>10868.886000000002</c:v>
                </c:pt>
                <c:pt idx="60">
                  <c:v>11144.624000000002</c:v>
                </c:pt>
                <c:pt idx="61">
                  <c:v>11397.373000000001</c:v>
                </c:pt>
                <c:pt idx="62">
                  <c:v>11669.255000000001</c:v>
                </c:pt>
                <c:pt idx="63">
                  <c:v>11913.506000000001</c:v>
                </c:pt>
                <c:pt idx="64">
                  <c:v>12105.555000000002</c:v>
                </c:pt>
                <c:pt idx="65">
                  <c:v>12240.872000000003</c:v>
                </c:pt>
                <c:pt idx="66">
                  <c:v>12353.223000000004</c:v>
                </c:pt>
                <c:pt idx="67">
                  <c:v>12446.701000000003</c:v>
                </c:pt>
                <c:pt idx="68">
                  <c:v>12556.137000000002</c:v>
                </c:pt>
                <c:pt idx="69">
                  <c:v>12714.916000000003</c:v>
                </c:pt>
                <c:pt idx="70">
                  <c:v>12913.617000000002</c:v>
                </c:pt>
                <c:pt idx="71">
                  <c:v>13139.012000000002</c:v>
                </c:pt>
                <c:pt idx="72">
                  <c:v>13371.982000000002</c:v>
                </c:pt>
                <c:pt idx="73">
                  <c:v>13586.257000000001</c:v>
                </c:pt>
                <c:pt idx="74">
                  <c:v>13876.523000000001</c:v>
                </c:pt>
                <c:pt idx="75">
                  <c:v>14118.467000000001</c:v>
                </c:pt>
                <c:pt idx="76">
                  <c:v>14313.69</c:v>
                </c:pt>
                <c:pt idx="77">
                  <c:v>14433.143</c:v>
                </c:pt>
                <c:pt idx="78">
                  <c:v>14547.019</c:v>
                </c:pt>
                <c:pt idx="79">
                  <c:v>14639.259</c:v>
                </c:pt>
                <c:pt idx="80">
                  <c:v>14743.633</c:v>
                </c:pt>
                <c:pt idx="81">
                  <c:v>14911.374</c:v>
                </c:pt>
                <c:pt idx="82">
                  <c:v>15100.782999999999</c:v>
                </c:pt>
                <c:pt idx="83">
                  <c:v>15349.415999999999</c:v>
                </c:pt>
                <c:pt idx="84">
                  <c:v>15634.514999999999</c:v>
                </c:pt>
                <c:pt idx="85">
                  <c:v>15891.803</c:v>
                </c:pt>
                <c:pt idx="86">
                  <c:v>16181.692999999999</c:v>
                </c:pt>
                <c:pt idx="87">
                  <c:v>16395.601999999999</c:v>
                </c:pt>
                <c:pt idx="88">
                  <c:v>16595.879999999997</c:v>
                </c:pt>
                <c:pt idx="89">
                  <c:v>16721.193999999996</c:v>
                </c:pt>
                <c:pt idx="90">
                  <c:v>16826.690999999995</c:v>
                </c:pt>
                <c:pt idx="91">
                  <c:v>16920.748999999996</c:v>
                </c:pt>
                <c:pt idx="92">
                  <c:v>17032.740999999995</c:v>
                </c:pt>
                <c:pt idx="93">
                  <c:v>17190.891999999996</c:v>
                </c:pt>
                <c:pt idx="94">
                  <c:v>17378.207999999995</c:v>
                </c:pt>
                <c:pt idx="95">
                  <c:v>17639.024999999994</c:v>
                </c:pt>
                <c:pt idx="96">
                  <c:v>17916.472999999994</c:v>
                </c:pt>
                <c:pt idx="97">
                  <c:v>18188.615999999995</c:v>
                </c:pt>
                <c:pt idx="98">
                  <c:v>18486.979999999996</c:v>
                </c:pt>
                <c:pt idx="99">
                  <c:v>18744.271999999997</c:v>
                </c:pt>
                <c:pt idx="100">
                  <c:v>18942.209999999995</c:v>
                </c:pt>
                <c:pt idx="101">
                  <c:v>19104.909999999996</c:v>
                </c:pt>
                <c:pt idx="102">
                  <c:v>19205.999999999996</c:v>
                </c:pt>
                <c:pt idx="103">
                  <c:v>19298.580999999995</c:v>
                </c:pt>
                <c:pt idx="104">
                  <c:v>19394.382999999994</c:v>
                </c:pt>
                <c:pt idx="105">
                  <c:v>19526.967999999993</c:v>
                </c:pt>
                <c:pt idx="106">
                  <c:v>19690.672999999995</c:v>
                </c:pt>
                <c:pt idx="107">
                  <c:v>19929.809999999994</c:v>
                </c:pt>
                <c:pt idx="108">
                  <c:v>20173.316999999995</c:v>
                </c:pt>
                <c:pt idx="109">
                  <c:v>20405.140999999996</c:v>
                </c:pt>
                <c:pt idx="110">
                  <c:v>20651.126999999997</c:v>
                </c:pt>
                <c:pt idx="111">
                  <c:v>20881.535999999996</c:v>
                </c:pt>
                <c:pt idx="112">
                  <c:v>21059.917999999998</c:v>
                </c:pt>
                <c:pt idx="113">
                  <c:v>21178.485999999997</c:v>
                </c:pt>
                <c:pt idx="114">
                  <c:v>21287.484999999997</c:v>
                </c:pt>
                <c:pt idx="115">
                  <c:v>21363.585999999996</c:v>
                </c:pt>
                <c:pt idx="116">
                  <c:v>21454.474999999995</c:v>
                </c:pt>
                <c:pt idx="117">
                  <c:v>21606.944999999996</c:v>
                </c:pt>
                <c:pt idx="118">
                  <c:v>21796.775999999994</c:v>
                </c:pt>
                <c:pt idx="119">
                  <c:v>22024.668999999994</c:v>
                </c:pt>
                <c:pt idx="120">
                  <c:v>22289.444999999996</c:v>
                </c:pt>
                <c:pt idx="121">
                  <c:v>22576.198999999997</c:v>
                </c:pt>
                <c:pt idx="122">
                  <c:v>22868.661999999997</c:v>
                </c:pt>
                <c:pt idx="123">
                  <c:v>23121.637999999995</c:v>
                </c:pt>
                <c:pt idx="124">
                  <c:v>23322.508999999995</c:v>
                </c:pt>
                <c:pt idx="125">
                  <c:v>23448.490999999995</c:v>
                </c:pt>
                <c:pt idx="126">
                  <c:v>23550.451999999994</c:v>
                </c:pt>
                <c:pt idx="127">
                  <c:v>23629.980999999992</c:v>
                </c:pt>
                <c:pt idx="128">
                  <c:v>23747.663999999993</c:v>
                </c:pt>
                <c:pt idx="129">
                  <c:v>23921.694999999992</c:v>
                </c:pt>
                <c:pt idx="130">
                  <c:v>24115.100999999991</c:v>
                </c:pt>
                <c:pt idx="131">
                  <c:v>24346.36199999999</c:v>
                </c:pt>
                <c:pt idx="132">
                  <c:v>24635.82599999999</c:v>
                </c:pt>
                <c:pt idx="133">
                  <c:v>24923.425999999989</c:v>
                </c:pt>
                <c:pt idx="134">
                  <c:v>25211.721999999987</c:v>
                </c:pt>
                <c:pt idx="135">
                  <c:v>25452.894999999986</c:v>
                </c:pt>
                <c:pt idx="136">
                  <c:v>25628.277999999988</c:v>
                </c:pt>
                <c:pt idx="137">
                  <c:v>25745.253999999986</c:v>
                </c:pt>
                <c:pt idx="138">
                  <c:v>25857.290999999987</c:v>
                </c:pt>
                <c:pt idx="139">
                  <c:v>25937.469999999987</c:v>
                </c:pt>
                <c:pt idx="140">
                  <c:v>26048.126999999986</c:v>
                </c:pt>
                <c:pt idx="141">
                  <c:v>26204.929999999986</c:v>
                </c:pt>
                <c:pt idx="142">
                  <c:v>26397.069999999985</c:v>
                </c:pt>
                <c:pt idx="143">
                  <c:v>26629.791999999987</c:v>
                </c:pt>
                <c:pt idx="144">
                  <c:v>26882.251999999986</c:v>
                </c:pt>
                <c:pt idx="145">
                  <c:v>27181.556999999986</c:v>
                </c:pt>
                <c:pt idx="146">
                  <c:v>27473.996999999985</c:v>
                </c:pt>
                <c:pt idx="147">
                  <c:v>27700.754999999986</c:v>
                </c:pt>
                <c:pt idx="148">
                  <c:v>27913.833999999988</c:v>
                </c:pt>
                <c:pt idx="149">
                  <c:v>28056.060999999987</c:v>
                </c:pt>
                <c:pt idx="150">
                  <c:v>28177.464999999986</c:v>
                </c:pt>
                <c:pt idx="151">
                  <c:v>28298.616999999984</c:v>
                </c:pt>
                <c:pt idx="152">
                  <c:v>28424.309999999983</c:v>
                </c:pt>
                <c:pt idx="153">
                  <c:v>28600.421999999984</c:v>
                </c:pt>
                <c:pt idx="154">
                  <c:v>28824.596999999983</c:v>
                </c:pt>
                <c:pt idx="155">
                  <c:v>29044.698999999982</c:v>
                </c:pt>
                <c:pt idx="156">
                  <c:v>29301.657999999981</c:v>
                </c:pt>
                <c:pt idx="157">
                  <c:v>29591.924999999981</c:v>
                </c:pt>
                <c:pt idx="158">
                  <c:v>29915.75799999998</c:v>
                </c:pt>
                <c:pt idx="159">
                  <c:v>30164.465999999979</c:v>
                </c:pt>
                <c:pt idx="160">
                  <c:v>30393.609999999979</c:v>
                </c:pt>
                <c:pt idx="161">
                  <c:v>30530.47099999998</c:v>
                </c:pt>
                <c:pt idx="162">
                  <c:v>30623.184999999979</c:v>
                </c:pt>
                <c:pt idx="163">
                  <c:v>30728.38499999998</c:v>
                </c:pt>
                <c:pt idx="164">
                  <c:v>30837.163999999979</c:v>
                </c:pt>
                <c:pt idx="165">
                  <c:v>30993.82799999998</c:v>
                </c:pt>
                <c:pt idx="166">
                  <c:v>31205.839999999978</c:v>
                </c:pt>
                <c:pt idx="167">
                  <c:v>31418.031999999977</c:v>
                </c:pt>
                <c:pt idx="168">
                  <c:v>31686.352999999977</c:v>
                </c:pt>
                <c:pt idx="169">
                  <c:v>31914.060999999976</c:v>
                </c:pt>
                <c:pt idx="170">
                  <c:v>32216.645999999975</c:v>
                </c:pt>
                <c:pt idx="171">
                  <c:v>32453.809999999976</c:v>
                </c:pt>
                <c:pt idx="172">
                  <c:v>32656.098999999977</c:v>
                </c:pt>
                <c:pt idx="173">
                  <c:v>32766.649999999976</c:v>
                </c:pt>
                <c:pt idx="174">
                  <c:v>32863.823999999979</c:v>
                </c:pt>
                <c:pt idx="175">
                  <c:v>32948.04599999998</c:v>
                </c:pt>
                <c:pt idx="176">
                  <c:v>33022.636999999981</c:v>
                </c:pt>
                <c:pt idx="177">
                  <c:v>33134.342999999979</c:v>
                </c:pt>
                <c:pt idx="178">
                  <c:v>33281.564999999981</c:v>
                </c:pt>
                <c:pt idx="179">
                  <c:v>33439.804999999978</c:v>
                </c:pt>
                <c:pt idx="180">
                  <c:v>33640.514999999978</c:v>
                </c:pt>
                <c:pt idx="181">
                  <c:v>33843.282999999974</c:v>
                </c:pt>
                <c:pt idx="182">
                  <c:v>34146.721999999972</c:v>
                </c:pt>
                <c:pt idx="183">
                  <c:v>34380.022999999972</c:v>
                </c:pt>
                <c:pt idx="184">
                  <c:v>34550.039999999972</c:v>
                </c:pt>
                <c:pt idx="185">
                  <c:v>34672.138999999974</c:v>
                </c:pt>
                <c:pt idx="186">
                  <c:v>34784.273999999976</c:v>
                </c:pt>
                <c:pt idx="187">
                  <c:v>34880.783999999978</c:v>
                </c:pt>
                <c:pt idx="188">
                  <c:v>35005.147999999979</c:v>
                </c:pt>
                <c:pt idx="189">
                  <c:v>35165.025999999976</c:v>
                </c:pt>
                <c:pt idx="190">
                  <c:v>35356.254999999976</c:v>
                </c:pt>
                <c:pt idx="191">
                  <c:v>35625.871999999974</c:v>
                </c:pt>
                <c:pt idx="192">
                  <c:v>35956.428999999975</c:v>
                </c:pt>
                <c:pt idx="193">
                  <c:v>36229.956999999973</c:v>
                </c:pt>
                <c:pt idx="194">
                  <c:v>36548.95799999997</c:v>
                </c:pt>
                <c:pt idx="195">
                  <c:v>36789.797999999966</c:v>
                </c:pt>
                <c:pt idx="196">
                  <c:v>36969.011999999966</c:v>
                </c:pt>
                <c:pt idx="197">
                  <c:v>37093.129999999968</c:v>
                </c:pt>
                <c:pt idx="198">
                  <c:v>37176.038999999968</c:v>
                </c:pt>
                <c:pt idx="199">
                  <c:v>37269.635999999969</c:v>
                </c:pt>
                <c:pt idx="200">
                  <c:v>37389.439999999966</c:v>
                </c:pt>
                <c:pt idx="201">
                  <c:v>37529.782999999967</c:v>
                </c:pt>
                <c:pt idx="202">
                  <c:v>37735.455999999969</c:v>
                </c:pt>
                <c:pt idx="203">
                  <c:v>37986.593999999968</c:v>
                </c:pt>
                <c:pt idx="204">
                  <c:v>38227.462999999967</c:v>
                </c:pt>
                <c:pt idx="205">
                  <c:v>38485.501999999964</c:v>
                </c:pt>
                <c:pt idx="206">
                  <c:v>38759.731999999967</c:v>
                </c:pt>
                <c:pt idx="207">
                  <c:v>39013.770999999964</c:v>
                </c:pt>
                <c:pt idx="208">
                  <c:v>39223.407999999967</c:v>
                </c:pt>
                <c:pt idx="209">
                  <c:v>39338.626999999964</c:v>
                </c:pt>
                <c:pt idx="210">
                  <c:v>39442.882999999965</c:v>
                </c:pt>
                <c:pt idx="211">
                  <c:v>39553.330999999962</c:v>
                </c:pt>
                <c:pt idx="212">
                  <c:v>39674.812999999966</c:v>
                </c:pt>
                <c:pt idx="213">
                  <c:v>39843.087999999967</c:v>
                </c:pt>
                <c:pt idx="214">
                  <c:v>40066.08699999997</c:v>
                </c:pt>
                <c:pt idx="215">
                  <c:v>40286.438999999969</c:v>
                </c:pt>
                <c:pt idx="216">
                  <c:v>40558.367999999966</c:v>
                </c:pt>
                <c:pt idx="217">
                  <c:v>40800.808999999965</c:v>
                </c:pt>
                <c:pt idx="218">
                  <c:v>41081.410999999964</c:v>
                </c:pt>
                <c:pt idx="219">
                  <c:v>41328.783999999963</c:v>
                </c:pt>
                <c:pt idx="220">
                  <c:v>41550.647999999965</c:v>
                </c:pt>
                <c:pt idx="221">
                  <c:v>41693.189999999966</c:v>
                </c:pt>
                <c:pt idx="222">
                  <c:v>41799.685999999965</c:v>
                </c:pt>
                <c:pt idx="223">
                  <c:v>41885.860999999968</c:v>
                </c:pt>
                <c:pt idx="224">
                  <c:v>42004.148999999969</c:v>
                </c:pt>
                <c:pt idx="225">
                  <c:v>42174.037999999971</c:v>
                </c:pt>
                <c:pt idx="226">
                  <c:v>42385.267999999975</c:v>
                </c:pt>
                <c:pt idx="227">
                  <c:v>42672.049999999974</c:v>
                </c:pt>
                <c:pt idx="228">
                  <c:v>42878.893999999971</c:v>
                </c:pt>
                <c:pt idx="229">
                  <c:v>43108.523999999969</c:v>
                </c:pt>
                <c:pt idx="230">
                  <c:v>43360.850999999966</c:v>
                </c:pt>
                <c:pt idx="231">
                  <c:v>43590.369999999966</c:v>
                </c:pt>
                <c:pt idx="232">
                  <c:v>43799.518999999964</c:v>
                </c:pt>
                <c:pt idx="233">
                  <c:v>43931.493999999962</c:v>
                </c:pt>
                <c:pt idx="234">
                  <c:v>44036.461999999963</c:v>
                </c:pt>
                <c:pt idx="235">
                  <c:v>44123.497999999963</c:v>
                </c:pt>
                <c:pt idx="236">
                  <c:v>44228.165999999961</c:v>
                </c:pt>
                <c:pt idx="237">
                  <c:v>44358.734999999964</c:v>
                </c:pt>
                <c:pt idx="238">
                  <c:v>44552.156999999963</c:v>
                </c:pt>
                <c:pt idx="239">
                  <c:v>44799.641999999963</c:v>
                </c:pt>
                <c:pt idx="240">
                  <c:v>45086.422999999966</c:v>
                </c:pt>
                <c:pt idx="241">
                  <c:v>45369.159999999967</c:v>
                </c:pt>
                <c:pt idx="242">
                  <c:v>45689.861999999965</c:v>
                </c:pt>
                <c:pt idx="243">
                  <c:v>45947.649999999965</c:v>
                </c:pt>
                <c:pt idx="244">
                  <c:v>46110.878999999964</c:v>
                </c:pt>
                <c:pt idx="245">
                  <c:v>46246.383999999962</c:v>
                </c:pt>
                <c:pt idx="246">
                  <c:v>46343.580999999962</c:v>
                </c:pt>
                <c:pt idx="247">
                  <c:v>46440.907999999959</c:v>
                </c:pt>
                <c:pt idx="248">
                  <c:v>46563.425999999956</c:v>
                </c:pt>
                <c:pt idx="249">
                  <c:v>46715.878999999957</c:v>
                </c:pt>
                <c:pt idx="250">
                  <c:v>46948.696999999956</c:v>
                </c:pt>
                <c:pt idx="251">
                  <c:v>47243.491999999955</c:v>
                </c:pt>
              </c:numCache>
            </c:numRef>
          </c:xVal>
          <c:yVal>
            <c:numRef>
              <c:f>'P Accumulated'!$M$4:$M$255</c:f>
              <c:numCache>
                <c:formatCode>0.00</c:formatCode>
                <c:ptCount val="252"/>
                <c:pt idx="0">
                  <c:v>262.24799999999999</c:v>
                </c:pt>
                <c:pt idx="1">
                  <c:v>478.93399999999997</c:v>
                </c:pt>
                <c:pt idx="2">
                  <c:v>753.04499999999996</c:v>
                </c:pt>
                <c:pt idx="3">
                  <c:v>976.303</c:v>
                </c:pt>
                <c:pt idx="4">
                  <c:v>1175.7750000000001</c:v>
                </c:pt>
                <c:pt idx="5">
                  <c:v>1319.3610000000001</c:v>
                </c:pt>
                <c:pt idx="6">
                  <c:v>1479.7430000000002</c:v>
                </c:pt>
                <c:pt idx="7">
                  <c:v>1568.6790000000001</c:v>
                </c:pt>
                <c:pt idx="8">
                  <c:v>1724.0050000000001</c:v>
                </c:pt>
                <c:pt idx="9">
                  <c:v>1900.1640000000002</c:v>
                </c:pt>
                <c:pt idx="10">
                  <c:v>2079.2230000000004</c:v>
                </c:pt>
                <c:pt idx="11">
                  <c:v>2340.4580000000005</c:v>
                </c:pt>
                <c:pt idx="12">
                  <c:v>2544.4090000000006</c:v>
                </c:pt>
                <c:pt idx="13">
                  <c:v>2791.5930000000008</c:v>
                </c:pt>
                <c:pt idx="14">
                  <c:v>3067.2160000000008</c:v>
                </c:pt>
                <c:pt idx="15">
                  <c:v>3326.1850000000009</c:v>
                </c:pt>
                <c:pt idx="16">
                  <c:v>3551.333000000001</c:v>
                </c:pt>
                <c:pt idx="17">
                  <c:v>3683.0790000000011</c:v>
                </c:pt>
                <c:pt idx="18">
                  <c:v>3845.5310000000009</c:v>
                </c:pt>
                <c:pt idx="19">
                  <c:v>3978.2910000000011</c:v>
                </c:pt>
                <c:pt idx="20">
                  <c:v>4109.5830000000014</c:v>
                </c:pt>
                <c:pt idx="21">
                  <c:v>4304.8700000000017</c:v>
                </c:pt>
                <c:pt idx="22">
                  <c:v>4501.7760000000017</c:v>
                </c:pt>
                <c:pt idx="23">
                  <c:v>4745.6800000000021</c:v>
                </c:pt>
                <c:pt idx="24">
                  <c:v>4951.1500000000024</c:v>
                </c:pt>
                <c:pt idx="25">
                  <c:v>5184.2230000000027</c:v>
                </c:pt>
                <c:pt idx="26">
                  <c:v>5443.4930000000022</c:v>
                </c:pt>
                <c:pt idx="27">
                  <c:v>5678.648000000002</c:v>
                </c:pt>
                <c:pt idx="28">
                  <c:v>5904.6710000000021</c:v>
                </c:pt>
                <c:pt idx="29">
                  <c:v>6100.7850000000017</c:v>
                </c:pt>
                <c:pt idx="30">
                  <c:v>6216.8710000000019</c:v>
                </c:pt>
                <c:pt idx="31">
                  <c:v>6346.6560000000018</c:v>
                </c:pt>
                <c:pt idx="32">
                  <c:v>6488.6830000000018</c:v>
                </c:pt>
                <c:pt idx="33">
                  <c:v>6666.5710000000017</c:v>
                </c:pt>
                <c:pt idx="34">
                  <c:v>6858.5180000000018</c:v>
                </c:pt>
                <c:pt idx="35">
                  <c:v>7092.1240000000016</c:v>
                </c:pt>
                <c:pt idx="36">
                  <c:v>7289.9330000000018</c:v>
                </c:pt>
                <c:pt idx="37">
                  <c:v>7481.6710000000021</c:v>
                </c:pt>
                <c:pt idx="38">
                  <c:v>7765.8500000000022</c:v>
                </c:pt>
                <c:pt idx="39">
                  <c:v>7980.0930000000026</c:v>
                </c:pt>
                <c:pt idx="40">
                  <c:v>8162.9630000000025</c:v>
                </c:pt>
                <c:pt idx="41">
                  <c:v>8319.8330000000024</c:v>
                </c:pt>
                <c:pt idx="42">
                  <c:v>8491.6250000000018</c:v>
                </c:pt>
                <c:pt idx="43">
                  <c:v>8616.9170000000013</c:v>
                </c:pt>
                <c:pt idx="44">
                  <c:v>8772.0180000000018</c:v>
                </c:pt>
                <c:pt idx="45">
                  <c:v>8972.5660000000025</c:v>
                </c:pt>
                <c:pt idx="46">
                  <c:v>9196.1650000000027</c:v>
                </c:pt>
                <c:pt idx="47">
                  <c:v>9425.5230000000029</c:v>
                </c:pt>
                <c:pt idx="48">
                  <c:v>9628.586000000003</c:v>
                </c:pt>
                <c:pt idx="49">
                  <c:v>9865.6930000000029</c:v>
                </c:pt>
                <c:pt idx="50">
                  <c:v>10134.119000000002</c:v>
                </c:pt>
                <c:pt idx="51">
                  <c:v>10378.026000000002</c:v>
                </c:pt>
                <c:pt idx="52">
                  <c:v>10562.703000000001</c:v>
                </c:pt>
                <c:pt idx="53">
                  <c:v>10690.768000000002</c:v>
                </c:pt>
                <c:pt idx="54">
                  <c:v>10798.583000000002</c:v>
                </c:pt>
                <c:pt idx="55">
                  <c:v>10894.547000000002</c:v>
                </c:pt>
                <c:pt idx="56">
                  <c:v>11001.974000000002</c:v>
                </c:pt>
                <c:pt idx="57">
                  <c:v>11200.713000000002</c:v>
                </c:pt>
                <c:pt idx="58">
                  <c:v>11390.982000000002</c:v>
                </c:pt>
                <c:pt idx="59">
                  <c:v>11628.905000000002</c:v>
                </c:pt>
                <c:pt idx="60">
                  <c:v>11875.410000000002</c:v>
                </c:pt>
                <c:pt idx="61">
                  <c:v>12110.098000000002</c:v>
                </c:pt>
                <c:pt idx="62">
                  <c:v>12382.778000000002</c:v>
                </c:pt>
                <c:pt idx="63">
                  <c:v>12615.336000000003</c:v>
                </c:pt>
                <c:pt idx="64">
                  <c:v>12768.156000000003</c:v>
                </c:pt>
                <c:pt idx="65">
                  <c:v>12922.863000000003</c:v>
                </c:pt>
                <c:pt idx="66">
                  <c:v>13052.061000000003</c:v>
                </c:pt>
                <c:pt idx="67">
                  <c:v>13179.215000000004</c:v>
                </c:pt>
                <c:pt idx="68">
                  <c:v>13309.317000000005</c:v>
                </c:pt>
                <c:pt idx="69">
                  <c:v>13488.866000000005</c:v>
                </c:pt>
                <c:pt idx="70">
                  <c:v>13716.466000000006</c:v>
                </c:pt>
                <c:pt idx="71">
                  <c:v>13973.613000000007</c:v>
                </c:pt>
                <c:pt idx="72">
                  <c:v>14219.135000000007</c:v>
                </c:pt>
                <c:pt idx="73">
                  <c:v>14378.600000000008</c:v>
                </c:pt>
                <c:pt idx="74">
                  <c:v>14684.519000000008</c:v>
                </c:pt>
                <c:pt idx="75">
                  <c:v>14941.195000000007</c:v>
                </c:pt>
                <c:pt idx="76">
                  <c:v>15145.491000000007</c:v>
                </c:pt>
                <c:pt idx="77">
                  <c:v>15284.858000000007</c:v>
                </c:pt>
                <c:pt idx="78">
                  <c:v>15422.924000000008</c:v>
                </c:pt>
                <c:pt idx="79">
                  <c:v>15532.857000000009</c:v>
                </c:pt>
                <c:pt idx="80">
                  <c:v>15666.757000000009</c:v>
                </c:pt>
                <c:pt idx="81">
                  <c:v>15867.950000000008</c:v>
                </c:pt>
                <c:pt idx="82">
                  <c:v>16081.387000000008</c:v>
                </c:pt>
                <c:pt idx="83">
                  <c:v>16326.608000000007</c:v>
                </c:pt>
                <c:pt idx="84">
                  <c:v>16591.070000000007</c:v>
                </c:pt>
                <c:pt idx="85">
                  <c:v>16831.345000000008</c:v>
                </c:pt>
                <c:pt idx="86">
                  <c:v>17093.83400000001</c:v>
                </c:pt>
                <c:pt idx="87">
                  <c:v>17316.215000000011</c:v>
                </c:pt>
                <c:pt idx="88">
                  <c:v>17514.482000000011</c:v>
                </c:pt>
                <c:pt idx="89">
                  <c:v>17658.696000000011</c:v>
                </c:pt>
                <c:pt idx="90">
                  <c:v>17783.189000000009</c:v>
                </c:pt>
                <c:pt idx="91">
                  <c:v>17902.862000000008</c:v>
                </c:pt>
                <c:pt idx="92">
                  <c:v>18047.629000000008</c:v>
                </c:pt>
                <c:pt idx="93">
                  <c:v>18232.435000000009</c:v>
                </c:pt>
                <c:pt idx="94">
                  <c:v>18444.092000000008</c:v>
                </c:pt>
                <c:pt idx="95">
                  <c:v>18665.242000000009</c:v>
                </c:pt>
                <c:pt idx="96">
                  <c:v>18958.858000000007</c:v>
                </c:pt>
                <c:pt idx="97">
                  <c:v>19213.776000000009</c:v>
                </c:pt>
                <c:pt idx="98">
                  <c:v>19503.486000000008</c:v>
                </c:pt>
                <c:pt idx="99">
                  <c:v>19787.679000000007</c:v>
                </c:pt>
                <c:pt idx="100">
                  <c:v>20004.633000000009</c:v>
                </c:pt>
                <c:pt idx="101">
                  <c:v>20178.593000000008</c:v>
                </c:pt>
                <c:pt idx="102">
                  <c:v>20309.852000000006</c:v>
                </c:pt>
                <c:pt idx="103">
                  <c:v>20440.715000000007</c:v>
                </c:pt>
                <c:pt idx="104">
                  <c:v>20565.797000000006</c:v>
                </c:pt>
                <c:pt idx="105">
                  <c:v>20721.243000000006</c:v>
                </c:pt>
                <c:pt idx="106">
                  <c:v>20928.182000000004</c:v>
                </c:pt>
                <c:pt idx="107">
                  <c:v>21181.192000000003</c:v>
                </c:pt>
                <c:pt idx="108">
                  <c:v>21390.657000000003</c:v>
                </c:pt>
                <c:pt idx="109">
                  <c:v>21617.828000000001</c:v>
                </c:pt>
                <c:pt idx="110">
                  <c:v>21871.175000000003</c:v>
                </c:pt>
                <c:pt idx="111">
                  <c:v>22091.793000000001</c:v>
                </c:pt>
                <c:pt idx="112">
                  <c:v>22286.637000000002</c:v>
                </c:pt>
                <c:pt idx="113">
                  <c:v>22432.652000000002</c:v>
                </c:pt>
                <c:pt idx="114">
                  <c:v>22551.007000000001</c:v>
                </c:pt>
                <c:pt idx="115">
                  <c:v>22637.314000000002</c:v>
                </c:pt>
                <c:pt idx="116">
                  <c:v>22758.255000000001</c:v>
                </c:pt>
                <c:pt idx="117">
                  <c:v>22937.43</c:v>
                </c:pt>
                <c:pt idx="118">
                  <c:v>23141.78</c:v>
                </c:pt>
                <c:pt idx="119">
                  <c:v>23365.630999999998</c:v>
                </c:pt>
                <c:pt idx="120">
                  <c:v>23593.291999999998</c:v>
                </c:pt>
                <c:pt idx="121">
                  <c:v>23849.223999999998</c:v>
                </c:pt>
                <c:pt idx="122">
                  <c:v>24146.393999999997</c:v>
                </c:pt>
                <c:pt idx="123">
                  <c:v>24400.895999999997</c:v>
                </c:pt>
                <c:pt idx="124">
                  <c:v>24615.066999999995</c:v>
                </c:pt>
                <c:pt idx="125">
                  <c:v>24778.849999999995</c:v>
                </c:pt>
                <c:pt idx="126">
                  <c:v>24916.154999999995</c:v>
                </c:pt>
                <c:pt idx="127">
                  <c:v>25019.537999999997</c:v>
                </c:pt>
                <c:pt idx="128">
                  <c:v>25188.526999999998</c:v>
                </c:pt>
                <c:pt idx="129">
                  <c:v>25390.797999999999</c:v>
                </c:pt>
                <c:pt idx="130">
                  <c:v>25601.359</c:v>
                </c:pt>
                <c:pt idx="131">
                  <c:v>25868.207999999999</c:v>
                </c:pt>
                <c:pt idx="132">
                  <c:v>26160.946</c:v>
                </c:pt>
                <c:pt idx="133">
                  <c:v>26433.691999999999</c:v>
                </c:pt>
                <c:pt idx="134">
                  <c:v>26737.03</c:v>
                </c:pt>
                <c:pt idx="135">
                  <c:v>26998.194</c:v>
                </c:pt>
                <c:pt idx="136">
                  <c:v>27194.94</c:v>
                </c:pt>
                <c:pt idx="137">
                  <c:v>27340.519</c:v>
                </c:pt>
                <c:pt idx="138">
                  <c:v>27473.627</c:v>
                </c:pt>
                <c:pt idx="139">
                  <c:v>27580.602999999999</c:v>
                </c:pt>
                <c:pt idx="140">
                  <c:v>27719.530999999999</c:v>
                </c:pt>
                <c:pt idx="141">
                  <c:v>27920.402999999998</c:v>
                </c:pt>
                <c:pt idx="142">
                  <c:v>28123.047999999999</c:v>
                </c:pt>
                <c:pt idx="143">
                  <c:v>28372.59</c:v>
                </c:pt>
                <c:pt idx="144">
                  <c:v>28607.261999999999</c:v>
                </c:pt>
                <c:pt idx="145">
                  <c:v>28881.665999999997</c:v>
                </c:pt>
                <c:pt idx="146">
                  <c:v>29166.061999999998</c:v>
                </c:pt>
                <c:pt idx="147">
                  <c:v>29384.302</c:v>
                </c:pt>
                <c:pt idx="148">
                  <c:v>29619.120999999999</c:v>
                </c:pt>
                <c:pt idx="149">
                  <c:v>29797.14</c:v>
                </c:pt>
                <c:pt idx="150">
                  <c:v>29945.605</c:v>
                </c:pt>
                <c:pt idx="151">
                  <c:v>30100.79</c:v>
                </c:pt>
                <c:pt idx="152">
                  <c:v>30255.031999999999</c:v>
                </c:pt>
                <c:pt idx="153">
                  <c:v>30457.830999999998</c:v>
                </c:pt>
                <c:pt idx="154">
                  <c:v>30691.274999999998</c:v>
                </c:pt>
                <c:pt idx="155">
                  <c:v>30910.237999999998</c:v>
                </c:pt>
                <c:pt idx="156">
                  <c:v>31173.601999999999</c:v>
                </c:pt>
                <c:pt idx="157">
                  <c:v>31418.544999999998</c:v>
                </c:pt>
                <c:pt idx="158">
                  <c:v>31738.194</c:v>
                </c:pt>
                <c:pt idx="159">
                  <c:v>32022.025999999998</c:v>
                </c:pt>
                <c:pt idx="160">
                  <c:v>32275.094999999998</c:v>
                </c:pt>
                <c:pt idx="161">
                  <c:v>32433.653999999999</c:v>
                </c:pt>
                <c:pt idx="162">
                  <c:v>32550.748</c:v>
                </c:pt>
                <c:pt idx="163">
                  <c:v>32686.626</c:v>
                </c:pt>
                <c:pt idx="164">
                  <c:v>32833.978000000003</c:v>
                </c:pt>
                <c:pt idx="165">
                  <c:v>33022.623</c:v>
                </c:pt>
                <c:pt idx="166">
                  <c:v>33255.758999999998</c:v>
                </c:pt>
                <c:pt idx="167">
                  <c:v>33489.182999999997</c:v>
                </c:pt>
                <c:pt idx="168">
                  <c:v>33770.949000000001</c:v>
                </c:pt>
                <c:pt idx="169">
                  <c:v>33986.534</c:v>
                </c:pt>
                <c:pt idx="170">
                  <c:v>34304.78</c:v>
                </c:pt>
                <c:pt idx="171">
                  <c:v>34576.675999999999</c:v>
                </c:pt>
                <c:pt idx="172">
                  <c:v>34784.459000000003</c:v>
                </c:pt>
                <c:pt idx="173">
                  <c:v>34910.329000000005</c:v>
                </c:pt>
                <c:pt idx="174">
                  <c:v>35029.611000000004</c:v>
                </c:pt>
                <c:pt idx="175">
                  <c:v>35142.971000000005</c:v>
                </c:pt>
                <c:pt idx="176">
                  <c:v>35255.188000000002</c:v>
                </c:pt>
                <c:pt idx="177">
                  <c:v>35396.976999999999</c:v>
                </c:pt>
                <c:pt idx="178">
                  <c:v>35571.739000000001</c:v>
                </c:pt>
                <c:pt idx="179">
                  <c:v>35745.810000000005</c:v>
                </c:pt>
                <c:pt idx="180">
                  <c:v>35930.493000000002</c:v>
                </c:pt>
                <c:pt idx="181">
                  <c:v>36158.133000000002</c:v>
                </c:pt>
                <c:pt idx="182">
                  <c:v>36460.741999999998</c:v>
                </c:pt>
                <c:pt idx="183">
                  <c:v>36716.402999999998</c:v>
                </c:pt>
                <c:pt idx="184">
                  <c:v>36899.210999999996</c:v>
                </c:pt>
                <c:pt idx="185">
                  <c:v>37043.638999999996</c:v>
                </c:pt>
                <c:pt idx="186">
                  <c:v>37177.442999999992</c:v>
                </c:pt>
                <c:pt idx="187">
                  <c:v>37294.205999999991</c:v>
                </c:pt>
                <c:pt idx="188">
                  <c:v>37434.387999999992</c:v>
                </c:pt>
                <c:pt idx="189">
                  <c:v>37626.565999999992</c:v>
                </c:pt>
                <c:pt idx="190">
                  <c:v>37817.911999999989</c:v>
                </c:pt>
                <c:pt idx="191">
                  <c:v>38063.59399999999</c:v>
                </c:pt>
                <c:pt idx="192">
                  <c:v>38400.733999999989</c:v>
                </c:pt>
                <c:pt idx="193">
                  <c:v>38663.624999999993</c:v>
                </c:pt>
                <c:pt idx="194">
                  <c:v>38993.73799999999</c:v>
                </c:pt>
                <c:pt idx="195">
                  <c:v>39245.619999999988</c:v>
                </c:pt>
                <c:pt idx="196">
                  <c:v>39461.233999999989</c:v>
                </c:pt>
                <c:pt idx="197">
                  <c:v>39613.71899999999</c:v>
                </c:pt>
                <c:pt idx="198">
                  <c:v>39702.211999999992</c:v>
                </c:pt>
                <c:pt idx="199">
                  <c:v>39833.242999999995</c:v>
                </c:pt>
                <c:pt idx="200">
                  <c:v>40000.325999999994</c:v>
                </c:pt>
                <c:pt idx="201">
                  <c:v>40165.517999999996</c:v>
                </c:pt>
                <c:pt idx="202">
                  <c:v>40418.315999999999</c:v>
                </c:pt>
                <c:pt idx="203">
                  <c:v>40668.030999999995</c:v>
                </c:pt>
                <c:pt idx="204">
                  <c:v>40897.387999999999</c:v>
                </c:pt>
                <c:pt idx="205">
                  <c:v>41130.239999999998</c:v>
                </c:pt>
                <c:pt idx="206">
                  <c:v>41399.557000000001</c:v>
                </c:pt>
                <c:pt idx="207">
                  <c:v>41650.618000000002</c:v>
                </c:pt>
                <c:pt idx="208">
                  <c:v>41888.665000000001</c:v>
                </c:pt>
                <c:pt idx="209">
                  <c:v>42012.123</c:v>
                </c:pt>
                <c:pt idx="210">
                  <c:v>42120.072</c:v>
                </c:pt>
                <c:pt idx="211">
                  <c:v>42260.902999999998</c:v>
                </c:pt>
                <c:pt idx="212">
                  <c:v>42400.142</c:v>
                </c:pt>
                <c:pt idx="213">
                  <c:v>42621.002</c:v>
                </c:pt>
                <c:pt idx="214">
                  <c:v>42863.103000000003</c:v>
                </c:pt>
                <c:pt idx="215">
                  <c:v>43069.953000000001</c:v>
                </c:pt>
                <c:pt idx="216">
                  <c:v>43383.83</c:v>
                </c:pt>
                <c:pt idx="217">
                  <c:v>43618.338000000003</c:v>
                </c:pt>
                <c:pt idx="218">
                  <c:v>43935.981</c:v>
                </c:pt>
                <c:pt idx="219">
                  <c:v>44191.402999999998</c:v>
                </c:pt>
                <c:pt idx="220">
                  <c:v>44413.362999999998</c:v>
                </c:pt>
                <c:pt idx="221">
                  <c:v>44581.515999999996</c:v>
                </c:pt>
                <c:pt idx="222">
                  <c:v>44715.620999999999</c:v>
                </c:pt>
                <c:pt idx="223">
                  <c:v>44814.18</c:v>
                </c:pt>
                <c:pt idx="224">
                  <c:v>44971.163</c:v>
                </c:pt>
                <c:pt idx="225">
                  <c:v>45175.756000000001</c:v>
                </c:pt>
                <c:pt idx="226">
                  <c:v>45404.877</c:v>
                </c:pt>
                <c:pt idx="227">
                  <c:v>45720.82</c:v>
                </c:pt>
                <c:pt idx="228">
                  <c:v>45925.108999999997</c:v>
                </c:pt>
                <c:pt idx="229">
                  <c:v>46142.616999999998</c:v>
                </c:pt>
                <c:pt idx="230">
                  <c:v>46391.233</c:v>
                </c:pt>
                <c:pt idx="231">
                  <c:v>46618.139000000003</c:v>
                </c:pt>
                <c:pt idx="232">
                  <c:v>46838.597000000002</c:v>
                </c:pt>
                <c:pt idx="233">
                  <c:v>46993.368999999999</c:v>
                </c:pt>
                <c:pt idx="234">
                  <c:v>47151.887999999999</c:v>
                </c:pt>
                <c:pt idx="235">
                  <c:v>47257.262999999999</c:v>
                </c:pt>
                <c:pt idx="236">
                  <c:v>47413.864999999998</c:v>
                </c:pt>
                <c:pt idx="237">
                  <c:v>47572.09</c:v>
                </c:pt>
                <c:pt idx="238">
                  <c:v>47776.947</c:v>
                </c:pt>
                <c:pt idx="239">
                  <c:v>48036.339</c:v>
                </c:pt>
                <c:pt idx="240">
                  <c:v>48318.463000000003</c:v>
                </c:pt>
                <c:pt idx="241">
                  <c:v>48577.636000000006</c:v>
                </c:pt>
                <c:pt idx="242">
                  <c:v>48919.081000000006</c:v>
                </c:pt>
                <c:pt idx="243">
                  <c:v>49182.723000000005</c:v>
                </c:pt>
                <c:pt idx="244">
                  <c:v>49366.344000000005</c:v>
                </c:pt>
                <c:pt idx="245">
                  <c:v>49529.332000000002</c:v>
                </c:pt>
                <c:pt idx="246">
                  <c:v>49634.043000000005</c:v>
                </c:pt>
                <c:pt idx="247">
                  <c:v>49764.789000000004</c:v>
                </c:pt>
                <c:pt idx="248">
                  <c:v>49913.503000000004</c:v>
                </c:pt>
                <c:pt idx="249">
                  <c:v>50095.193000000007</c:v>
                </c:pt>
                <c:pt idx="250">
                  <c:v>50310.411000000007</c:v>
                </c:pt>
                <c:pt idx="251">
                  <c:v>50574.041000000005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49-44E9-95C4-6EFF220D2C07}"/>
            </c:ext>
          </c:extLst>
        </c:ser>
        <c:ser>
          <c:idx val="2"/>
          <c:order val="3"/>
          <c:tx>
            <c:strRef>
              <c:f>'P Accumulated'!$N$2:$N$3</c:f>
              <c:strCache>
                <c:ptCount val="2"/>
                <c:pt idx="0">
                  <c:v>P accumulated</c:v>
                </c:pt>
                <c:pt idx="1">
                  <c:v>Tapajós subbasin</c:v>
                </c:pt>
              </c:strCache>
            </c:strRef>
          </c:tx>
          <c:spPr>
            <a:ln w="19050" cap="rnd">
              <a:solidFill>
                <a:srgbClr val="726CDD"/>
              </a:solidFill>
              <a:round/>
            </a:ln>
            <a:effectLst/>
          </c:spPr>
          <c:marker>
            <c:symbol val="none"/>
          </c:marker>
          <c:xVal>
            <c:numRef>
              <c:f>'P Accumulated'!$P$4:$P$255</c:f>
              <c:numCache>
                <c:formatCode>0.00</c:formatCode>
                <c:ptCount val="252"/>
                <c:pt idx="0">
                  <c:v>274.69499999999999</c:v>
                </c:pt>
                <c:pt idx="1">
                  <c:v>493.82399999999996</c:v>
                </c:pt>
                <c:pt idx="2">
                  <c:v>765.38999999999987</c:v>
                </c:pt>
                <c:pt idx="3">
                  <c:v>979.08299999999986</c:v>
                </c:pt>
                <c:pt idx="4">
                  <c:v>1168.4659999999999</c:v>
                </c:pt>
                <c:pt idx="5">
                  <c:v>1304.9969999999998</c:v>
                </c:pt>
                <c:pt idx="6">
                  <c:v>1422.0839999999998</c:v>
                </c:pt>
                <c:pt idx="7">
                  <c:v>1496.1109999999999</c:v>
                </c:pt>
                <c:pt idx="8">
                  <c:v>1625.559</c:v>
                </c:pt>
                <c:pt idx="9">
                  <c:v>1774.634</c:v>
                </c:pt>
                <c:pt idx="10">
                  <c:v>1947.65</c:v>
                </c:pt>
                <c:pt idx="11">
                  <c:v>2190.0140000000001</c:v>
                </c:pt>
                <c:pt idx="12">
                  <c:v>2409.2260000000001</c:v>
                </c:pt>
                <c:pt idx="13">
                  <c:v>2656.9990000000003</c:v>
                </c:pt>
                <c:pt idx="14">
                  <c:v>2917.5640000000003</c:v>
                </c:pt>
                <c:pt idx="15">
                  <c:v>3160.8820000000005</c:v>
                </c:pt>
                <c:pt idx="16">
                  <c:v>3366.4460000000004</c:v>
                </c:pt>
                <c:pt idx="17">
                  <c:v>3494.1970000000006</c:v>
                </c:pt>
                <c:pt idx="18">
                  <c:v>3610.0330000000004</c:v>
                </c:pt>
                <c:pt idx="19">
                  <c:v>3709.7260000000006</c:v>
                </c:pt>
                <c:pt idx="20">
                  <c:v>3810.9710000000005</c:v>
                </c:pt>
                <c:pt idx="21">
                  <c:v>3965.5860000000002</c:v>
                </c:pt>
                <c:pt idx="22">
                  <c:v>4126.4140000000007</c:v>
                </c:pt>
                <c:pt idx="23">
                  <c:v>4353.9720000000007</c:v>
                </c:pt>
                <c:pt idx="24">
                  <c:v>4559.5260000000007</c:v>
                </c:pt>
                <c:pt idx="25">
                  <c:v>4799.1250000000009</c:v>
                </c:pt>
                <c:pt idx="26">
                  <c:v>5073.2300000000014</c:v>
                </c:pt>
                <c:pt idx="27">
                  <c:v>5303.6230000000014</c:v>
                </c:pt>
                <c:pt idx="28">
                  <c:v>5501.4110000000019</c:v>
                </c:pt>
                <c:pt idx="29">
                  <c:v>5652.2700000000023</c:v>
                </c:pt>
                <c:pt idx="30">
                  <c:v>5752.8080000000018</c:v>
                </c:pt>
                <c:pt idx="31">
                  <c:v>5859.1210000000019</c:v>
                </c:pt>
                <c:pt idx="32">
                  <c:v>5981.8720000000021</c:v>
                </c:pt>
                <c:pt idx="33">
                  <c:v>6142.010000000002</c:v>
                </c:pt>
                <c:pt idx="34">
                  <c:v>6311.4690000000019</c:v>
                </c:pt>
                <c:pt idx="35">
                  <c:v>6513.7890000000016</c:v>
                </c:pt>
                <c:pt idx="36">
                  <c:v>6756.5810000000019</c:v>
                </c:pt>
                <c:pt idx="37">
                  <c:v>7007.4720000000016</c:v>
                </c:pt>
                <c:pt idx="38">
                  <c:v>7283.9610000000011</c:v>
                </c:pt>
                <c:pt idx="39">
                  <c:v>7503.2750000000015</c:v>
                </c:pt>
                <c:pt idx="40">
                  <c:v>7680.5450000000019</c:v>
                </c:pt>
                <c:pt idx="41">
                  <c:v>7805.9970000000021</c:v>
                </c:pt>
                <c:pt idx="42">
                  <c:v>7933.7680000000018</c:v>
                </c:pt>
                <c:pt idx="43">
                  <c:v>8034.4220000000023</c:v>
                </c:pt>
                <c:pt idx="44">
                  <c:v>8152.5090000000027</c:v>
                </c:pt>
                <c:pt idx="45">
                  <c:v>8315.8240000000023</c:v>
                </c:pt>
                <c:pt idx="46">
                  <c:v>8492.733000000002</c:v>
                </c:pt>
                <c:pt idx="47">
                  <c:v>8704.4460000000017</c:v>
                </c:pt>
                <c:pt idx="48">
                  <c:v>8928.8640000000014</c:v>
                </c:pt>
                <c:pt idx="49">
                  <c:v>9188.1650000000009</c:v>
                </c:pt>
                <c:pt idx="50">
                  <c:v>9476.2360000000008</c:v>
                </c:pt>
                <c:pt idx="51">
                  <c:v>9706.9940000000006</c:v>
                </c:pt>
                <c:pt idx="52">
                  <c:v>9887.2080000000005</c:v>
                </c:pt>
                <c:pt idx="53">
                  <c:v>9993.8360000000011</c:v>
                </c:pt>
                <c:pt idx="54">
                  <c:v>10085.867000000002</c:v>
                </c:pt>
                <c:pt idx="55">
                  <c:v>10167.294000000002</c:v>
                </c:pt>
                <c:pt idx="56">
                  <c:v>10259.294000000002</c:v>
                </c:pt>
                <c:pt idx="57">
                  <c:v>10414.202000000001</c:v>
                </c:pt>
                <c:pt idx="58">
                  <c:v>10597.455000000002</c:v>
                </c:pt>
                <c:pt idx="59">
                  <c:v>10868.886000000002</c:v>
                </c:pt>
                <c:pt idx="60">
                  <c:v>11144.624000000002</c:v>
                </c:pt>
                <c:pt idx="61">
                  <c:v>11397.373000000001</c:v>
                </c:pt>
                <c:pt idx="62">
                  <c:v>11669.255000000001</c:v>
                </c:pt>
                <c:pt idx="63">
                  <c:v>11913.506000000001</c:v>
                </c:pt>
                <c:pt idx="64">
                  <c:v>12105.555000000002</c:v>
                </c:pt>
                <c:pt idx="65">
                  <c:v>12240.872000000003</c:v>
                </c:pt>
                <c:pt idx="66">
                  <c:v>12353.223000000004</c:v>
                </c:pt>
                <c:pt idx="67">
                  <c:v>12446.701000000003</c:v>
                </c:pt>
                <c:pt idx="68">
                  <c:v>12556.137000000002</c:v>
                </c:pt>
                <c:pt idx="69">
                  <c:v>12714.916000000003</c:v>
                </c:pt>
                <c:pt idx="70">
                  <c:v>12913.617000000002</c:v>
                </c:pt>
                <c:pt idx="71">
                  <c:v>13139.012000000002</c:v>
                </c:pt>
                <c:pt idx="72">
                  <c:v>13371.982000000002</c:v>
                </c:pt>
                <c:pt idx="73">
                  <c:v>13586.257000000001</c:v>
                </c:pt>
                <c:pt idx="74">
                  <c:v>13876.523000000001</c:v>
                </c:pt>
                <c:pt idx="75">
                  <c:v>14118.467000000001</c:v>
                </c:pt>
                <c:pt idx="76">
                  <c:v>14313.69</c:v>
                </c:pt>
                <c:pt idx="77">
                  <c:v>14433.143</c:v>
                </c:pt>
                <c:pt idx="78">
                  <c:v>14547.019</c:v>
                </c:pt>
                <c:pt idx="79">
                  <c:v>14639.259</c:v>
                </c:pt>
                <c:pt idx="80">
                  <c:v>14743.633</c:v>
                </c:pt>
                <c:pt idx="81">
                  <c:v>14911.374</c:v>
                </c:pt>
                <c:pt idx="82">
                  <c:v>15100.782999999999</c:v>
                </c:pt>
                <c:pt idx="83">
                  <c:v>15349.415999999999</c:v>
                </c:pt>
                <c:pt idx="84">
                  <c:v>15634.514999999999</c:v>
                </c:pt>
                <c:pt idx="85">
                  <c:v>15891.803</c:v>
                </c:pt>
                <c:pt idx="86">
                  <c:v>16181.692999999999</c:v>
                </c:pt>
                <c:pt idx="87">
                  <c:v>16395.601999999999</c:v>
                </c:pt>
                <c:pt idx="88">
                  <c:v>16595.879999999997</c:v>
                </c:pt>
                <c:pt idx="89">
                  <c:v>16721.193999999996</c:v>
                </c:pt>
                <c:pt idx="90">
                  <c:v>16826.690999999995</c:v>
                </c:pt>
                <c:pt idx="91">
                  <c:v>16920.748999999996</c:v>
                </c:pt>
                <c:pt idx="92">
                  <c:v>17032.740999999995</c:v>
                </c:pt>
                <c:pt idx="93">
                  <c:v>17190.891999999996</c:v>
                </c:pt>
                <c:pt idx="94">
                  <c:v>17378.207999999995</c:v>
                </c:pt>
                <c:pt idx="95">
                  <c:v>17639.024999999994</c:v>
                </c:pt>
                <c:pt idx="96">
                  <c:v>17916.472999999994</c:v>
                </c:pt>
                <c:pt idx="97">
                  <c:v>18188.615999999995</c:v>
                </c:pt>
                <c:pt idx="98">
                  <c:v>18486.979999999996</c:v>
                </c:pt>
                <c:pt idx="99">
                  <c:v>18744.271999999997</c:v>
                </c:pt>
                <c:pt idx="100">
                  <c:v>18942.209999999995</c:v>
                </c:pt>
                <c:pt idx="101">
                  <c:v>19104.909999999996</c:v>
                </c:pt>
                <c:pt idx="102">
                  <c:v>19205.999999999996</c:v>
                </c:pt>
                <c:pt idx="103">
                  <c:v>19298.580999999995</c:v>
                </c:pt>
                <c:pt idx="104">
                  <c:v>19394.382999999994</c:v>
                </c:pt>
                <c:pt idx="105">
                  <c:v>19526.967999999993</c:v>
                </c:pt>
                <c:pt idx="106">
                  <c:v>19690.672999999995</c:v>
                </c:pt>
                <c:pt idx="107">
                  <c:v>19929.809999999994</c:v>
                </c:pt>
                <c:pt idx="108">
                  <c:v>20173.316999999995</c:v>
                </c:pt>
                <c:pt idx="109">
                  <c:v>20405.140999999996</c:v>
                </c:pt>
                <c:pt idx="110">
                  <c:v>20651.126999999997</c:v>
                </c:pt>
                <c:pt idx="111">
                  <c:v>20881.535999999996</c:v>
                </c:pt>
                <c:pt idx="112">
                  <c:v>21059.917999999998</c:v>
                </c:pt>
                <c:pt idx="113">
                  <c:v>21178.485999999997</c:v>
                </c:pt>
                <c:pt idx="114">
                  <c:v>21287.484999999997</c:v>
                </c:pt>
                <c:pt idx="115">
                  <c:v>21363.585999999996</c:v>
                </c:pt>
                <c:pt idx="116">
                  <c:v>21454.474999999995</c:v>
                </c:pt>
                <c:pt idx="117">
                  <c:v>21606.944999999996</c:v>
                </c:pt>
                <c:pt idx="118">
                  <c:v>21796.775999999994</c:v>
                </c:pt>
                <c:pt idx="119">
                  <c:v>22024.668999999994</c:v>
                </c:pt>
                <c:pt idx="120">
                  <c:v>22289.444999999996</c:v>
                </c:pt>
                <c:pt idx="121">
                  <c:v>22576.198999999997</c:v>
                </c:pt>
                <c:pt idx="122">
                  <c:v>22868.661999999997</c:v>
                </c:pt>
                <c:pt idx="123">
                  <c:v>23121.637999999995</c:v>
                </c:pt>
                <c:pt idx="124">
                  <c:v>23322.508999999995</c:v>
                </c:pt>
                <c:pt idx="125">
                  <c:v>23448.490999999995</c:v>
                </c:pt>
                <c:pt idx="126">
                  <c:v>23550.451999999994</c:v>
                </c:pt>
                <c:pt idx="127">
                  <c:v>23629.980999999992</c:v>
                </c:pt>
                <c:pt idx="128">
                  <c:v>23747.663999999993</c:v>
                </c:pt>
                <c:pt idx="129">
                  <c:v>23921.694999999992</c:v>
                </c:pt>
                <c:pt idx="130">
                  <c:v>24115.100999999991</c:v>
                </c:pt>
                <c:pt idx="131">
                  <c:v>24346.36199999999</c:v>
                </c:pt>
                <c:pt idx="132">
                  <c:v>24635.82599999999</c:v>
                </c:pt>
                <c:pt idx="133">
                  <c:v>24923.425999999989</c:v>
                </c:pt>
                <c:pt idx="134">
                  <c:v>25211.721999999987</c:v>
                </c:pt>
                <c:pt idx="135">
                  <c:v>25452.894999999986</c:v>
                </c:pt>
                <c:pt idx="136">
                  <c:v>25628.277999999988</c:v>
                </c:pt>
                <c:pt idx="137">
                  <c:v>25745.253999999986</c:v>
                </c:pt>
                <c:pt idx="138">
                  <c:v>25857.290999999987</c:v>
                </c:pt>
                <c:pt idx="139">
                  <c:v>25937.469999999987</c:v>
                </c:pt>
                <c:pt idx="140">
                  <c:v>26048.126999999986</c:v>
                </c:pt>
                <c:pt idx="141">
                  <c:v>26204.929999999986</c:v>
                </c:pt>
                <c:pt idx="142">
                  <c:v>26397.069999999985</c:v>
                </c:pt>
                <c:pt idx="143">
                  <c:v>26629.791999999987</c:v>
                </c:pt>
                <c:pt idx="144">
                  <c:v>26882.251999999986</c:v>
                </c:pt>
                <c:pt idx="145">
                  <c:v>27181.556999999986</c:v>
                </c:pt>
                <c:pt idx="146">
                  <c:v>27473.996999999985</c:v>
                </c:pt>
                <c:pt idx="147">
                  <c:v>27700.754999999986</c:v>
                </c:pt>
                <c:pt idx="148">
                  <c:v>27913.833999999988</c:v>
                </c:pt>
                <c:pt idx="149">
                  <c:v>28056.060999999987</c:v>
                </c:pt>
                <c:pt idx="150">
                  <c:v>28177.464999999986</c:v>
                </c:pt>
                <c:pt idx="151">
                  <c:v>28298.616999999984</c:v>
                </c:pt>
                <c:pt idx="152">
                  <c:v>28424.309999999983</c:v>
                </c:pt>
                <c:pt idx="153">
                  <c:v>28600.421999999984</c:v>
                </c:pt>
                <c:pt idx="154">
                  <c:v>28824.596999999983</c:v>
                </c:pt>
                <c:pt idx="155">
                  <c:v>29044.698999999982</c:v>
                </c:pt>
                <c:pt idx="156">
                  <c:v>29301.657999999981</c:v>
                </c:pt>
                <c:pt idx="157">
                  <c:v>29591.924999999981</c:v>
                </c:pt>
                <c:pt idx="158">
                  <c:v>29915.75799999998</c:v>
                </c:pt>
                <c:pt idx="159">
                  <c:v>30164.465999999979</c:v>
                </c:pt>
                <c:pt idx="160">
                  <c:v>30393.609999999979</c:v>
                </c:pt>
                <c:pt idx="161">
                  <c:v>30530.47099999998</c:v>
                </c:pt>
                <c:pt idx="162">
                  <c:v>30623.184999999979</c:v>
                </c:pt>
                <c:pt idx="163">
                  <c:v>30728.38499999998</c:v>
                </c:pt>
                <c:pt idx="164">
                  <c:v>30837.163999999979</c:v>
                </c:pt>
                <c:pt idx="165">
                  <c:v>30993.82799999998</c:v>
                </c:pt>
                <c:pt idx="166">
                  <c:v>31205.839999999978</c:v>
                </c:pt>
                <c:pt idx="167">
                  <c:v>31418.031999999977</c:v>
                </c:pt>
                <c:pt idx="168">
                  <c:v>31686.352999999977</c:v>
                </c:pt>
                <c:pt idx="169">
                  <c:v>31914.060999999976</c:v>
                </c:pt>
                <c:pt idx="170">
                  <c:v>32216.645999999975</c:v>
                </c:pt>
                <c:pt idx="171">
                  <c:v>32453.809999999976</c:v>
                </c:pt>
                <c:pt idx="172">
                  <c:v>32656.098999999977</c:v>
                </c:pt>
                <c:pt idx="173">
                  <c:v>32766.649999999976</c:v>
                </c:pt>
                <c:pt idx="174">
                  <c:v>32863.823999999979</c:v>
                </c:pt>
                <c:pt idx="175">
                  <c:v>32948.04599999998</c:v>
                </c:pt>
                <c:pt idx="176">
                  <c:v>33022.636999999981</c:v>
                </c:pt>
                <c:pt idx="177">
                  <c:v>33134.342999999979</c:v>
                </c:pt>
                <c:pt idx="178">
                  <c:v>33281.564999999981</c:v>
                </c:pt>
                <c:pt idx="179">
                  <c:v>33439.804999999978</c:v>
                </c:pt>
                <c:pt idx="180">
                  <c:v>33640.514999999978</c:v>
                </c:pt>
                <c:pt idx="181">
                  <c:v>33843.282999999974</c:v>
                </c:pt>
                <c:pt idx="182">
                  <c:v>34146.721999999972</c:v>
                </c:pt>
                <c:pt idx="183">
                  <c:v>34380.022999999972</c:v>
                </c:pt>
                <c:pt idx="184">
                  <c:v>34550.039999999972</c:v>
                </c:pt>
                <c:pt idx="185">
                  <c:v>34672.138999999974</c:v>
                </c:pt>
                <c:pt idx="186">
                  <c:v>34784.273999999976</c:v>
                </c:pt>
                <c:pt idx="187">
                  <c:v>34880.783999999978</c:v>
                </c:pt>
                <c:pt idx="188">
                  <c:v>35005.147999999979</c:v>
                </c:pt>
                <c:pt idx="189">
                  <c:v>35165.025999999976</c:v>
                </c:pt>
                <c:pt idx="190">
                  <c:v>35356.254999999976</c:v>
                </c:pt>
                <c:pt idx="191">
                  <c:v>35625.871999999974</c:v>
                </c:pt>
                <c:pt idx="192">
                  <c:v>35956.428999999975</c:v>
                </c:pt>
                <c:pt idx="193">
                  <c:v>36229.956999999973</c:v>
                </c:pt>
                <c:pt idx="194">
                  <c:v>36548.95799999997</c:v>
                </c:pt>
                <c:pt idx="195">
                  <c:v>36789.797999999966</c:v>
                </c:pt>
                <c:pt idx="196">
                  <c:v>36969.011999999966</c:v>
                </c:pt>
                <c:pt idx="197">
                  <c:v>37093.129999999968</c:v>
                </c:pt>
                <c:pt idx="198">
                  <c:v>37176.038999999968</c:v>
                </c:pt>
                <c:pt idx="199">
                  <c:v>37269.635999999969</c:v>
                </c:pt>
                <c:pt idx="200">
                  <c:v>37389.439999999966</c:v>
                </c:pt>
                <c:pt idx="201">
                  <c:v>37529.782999999967</c:v>
                </c:pt>
                <c:pt idx="202">
                  <c:v>37735.455999999969</c:v>
                </c:pt>
                <c:pt idx="203">
                  <c:v>37986.593999999968</c:v>
                </c:pt>
                <c:pt idx="204">
                  <c:v>38227.462999999967</c:v>
                </c:pt>
                <c:pt idx="205">
                  <c:v>38485.501999999964</c:v>
                </c:pt>
                <c:pt idx="206">
                  <c:v>38759.731999999967</c:v>
                </c:pt>
                <c:pt idx="207">
                  <c:v>39013.770999999964</c:v>
                </c:pt>
                <c:pt idx="208">
                  <c:v>39223.407999999967</c:v>
                </c:pt>
                <c:pt idx="209">
                  <c:v>39338.626999999964</c:v>
                </c:pt>
                <c:pt idx="210">
                  <c:v>39442.882999999965</c:v>
                </c:pt>
                <c:pt idx="211">
                  <c:v>39553.330999999962</c:v>
                </c:pt>
                <c:pt idx="212">
                  <c:v>39674.812999999966</c:v>
                </c:pt>
                <c:pt idx="213">
                  <c:v>39843.087999999967</c:v>
                </c:pt>
                <c:pt idx="214">
                  <c:v>40066.08699999997</c:v>
                </c:pt>
                <c:pt idx="215">
                  <c:v>40286.438999999969</c:v>
                </c:pt>
                <c:pt idx="216">
                  <c:v>40558.367999999966</c:v>
                </c:pt>
                <c:pt idx="217">
                  <c:v>40800.808999999965</c:v>
                </c:pt>
                <c:pt idx="218">
                  <c:v>41081.410999999964</c:v>
                </c:pt>
                <c:pt idx="219">
                  <c:v>41328.783999999963</c:v>
                </c:pt>
                <c:pt idx="220">
                  <c:v>41550.647999999965</c:v>
                </c:pt>
                <c:pt idx="221">
                  <c:v>41693.189999999966</c:v>
                </c:pt>
                <c:pt idx="222">
                  <c:v>41799.685999999965</c:v>
                </c:pt>
                <c:pt idx="223">
                  <c:v>41885.860999999968</c:v>
                </c:pt>
                <c:pt idx="224">
                  <c:v>42004.148999999969</c:v>
                </c:pt>
                <c:pt idx="225">
                  <c:v>42174.037999999971</c:v>
                </c:pt>
                <c:pt idx="226">
                  <c:v>42385.267999999975</c:v>
                </c:pt>
                <c:pt idx="227">
                  <c:v>42672.049999999974</c:v>
                </c:pt>
                <c:pt idx="228">
                  <c:v>42878.893999999971</c:v>
                </c:pt>
                <c:pt idx="229">
                  <c:v>43108.523999999969</c:v>
                </c:pt>
                <c:pt idx="230">
                  <c:v>43360.850999999966</c:v>
                </c:pt>
                <c:pt idx="231">
                  <c:v>43590.369999999966</c:v>
                </c:pt>
                <c:pt idx="232">
                  <c:v>43799.518999999964</c:v>
                </c:pt>
                <c:pt idx="233">
                  <c:v>43931.493999999962</c:v>
                </c:pt>
                <c:pt idx="234">
                  <c:v>44036.461999999963</c:v>
                </c:pt>
                <c:pt idx="235">
                  <c:v>44123.497999999963</c:v>
                </c:pt>
                <c:pt idx="236">
                  <c:v>44228.165999999961</c:v>
                </c:pt>
                <c:pt idx="237">
                  <c:v>44358.734999999964</c:v>
                </c:pt>
                <c:pt idx="238">
                  <c:v>44552.156999999963</c:v>
                </c:pt>
                <c:pt idx="239">
                  <c:v>44799.641999999963</c:v>
                </c:pt>
                <c:pt idx="240">
                  <c:v>45086.422999999966</c:v>
                </c:pt>
                <c:pt idx="241">
                  <c:v>45369.159999999967</c:v>
                </c:pt>
                <c:pt idx="242">
                  <c:v>45689.861999999965</c:v>
                </c:pt>
                <c:pt idx="243">
                  <c:v>45947.649999999965</c:v>
                </c:pt>
                <c:pt idx="244">
                  <c:v>46110.878999999964</c:v>
                </c:pt>
                <c:pt idx="245">
                  <c:v>46246.383999999962</c:v>
                </c:pt>
                <c:pt idx="246">
                  <c:v>46343.580999999962</c:v>
                </c:pt>
                <c:pt idx="247">
                  <c:v>46440.907999999959</c:v>
                </c:pt>
                <c:pt idx="248">
                  <c:v>46563.425999999956</c:v>
                </c:pt>
                <c:pt idx="249">
                  <c:v>46715.878999999957</c:v>
                </c:pt>
                <c:pt idx="250">
                  <c:v>46948.696999999956</c:v>
                </c:pt>
                <c:pt idx="251">
                  <c:v>47243.491999999955</c:v>
                </c:pt>
              </c:numCache>
            </c:numRef>
          </c:xVal>
          <c:yVal>
            <c:numRef>
              <c:f>'P Accumulated'!$N$4:$N$255</c:f>
              <c:numCache>
                <c:formatCode>0.00</c:formatCode>
                <c:ptCount val="252"/>
                <c:pt idx="0">
                  <c:v>346.61200000000002</c:v>
                </c:pt>
                <c:pt idx="1">
                  <c:v>608.02099999999996</c:v>
                </c:pt>
                <c:pt idx="2">
                  <c:v>937.53099999999995</c:v>
                </c:pt>
                <c:pt idx="3">
                  <c:v>1109.998</c:v>
                </c:pt>
                <c:pt idx="4">
                  <c:v>1216.3130000000001</c:v>
                </c:pt>
                <c:pt idx="5">
                  <c:v>1260.087</c:v>
                </c:pt>
                <c:pt idx="6">
                  <c:v>1279.7850000000001</c:v>
                </c:pt>
                <c:pt idx="7">
                  <c:v>1298.7430000000002</c:v>
                </c:pt>
                <c:pt idx="8">
                  <c:v>1393.6030000000001</c:v>
                </c:pt>
                <c:pt idx="9">
                  <c:v>1554.3110000000001</c:v>
                </c:pt>
                <c:pt idx="10">
                  <c:v>1779.1420000000001</c:v>
                </c:pt>
                <c:pt idx="11">
                  <c:v>2098.31</c:v>
                </c:pt>
                <c:pt idx="12">
                  <c:v>2399.5439999999999</c:v>
                </c:pt>
                <c:pt idx="13">
                  <c:v>2716.0309999999999</c:v>
                </c:pt>
                <c:pt idx="14">
                  <c:v>2984.8469999999998</c:v>
                </c:pt>
                <c:pt idx="15">
                  <c:v>3133.1349999999998</c:v>
                </c:pt>
                <c:pt idx="16">
                  <c:v>3225.0809999999997</c:v>
                </c:pt>
                <c:pt idx="17">
                  <c:v>3249.1439999999998</c:v>
                </c:pt>
                <c:pt idx="18">
                  <c:v>3273.4269999999997</c:v>
                </c:pt>
                <c:pt idx="19">
                  <c:v>3301.6359999999995</c:v>
                </c:pt>
                <c:pt idx="20">
                  <c:v>3399.2079999999996</c:v>
                </c:pt>
                <c:pt idx="21">
                  <c:v>3549.8999999999996</c:v>
                </c:pt>
                <c:pt idx="22">
                  <c:v>3720.8969999999995</c:v>
                </c:pt>
                <c:pt idx="23">
                  <c:v>3999.6059999999993</c:v>
                </c:pt>
                <c:pt idx="24">
                  <c:v>4329.24</c:v>
                </c:pt>
                <c:pt idx="25">
                  <c:v>4626.1369999999997</c:v>
                </c:pt>
                <c:pt idx="26">
                  <c:v>5010.6019999999999</c:v>
                </c:pt>
                <c:pt idx="27">
                  <c:v>5215.9439999999995</c:v>
                </c:pt>
                <c:pt idx="28">
                  <c:v>5313.6859999999997</c:v>
                </c:pt>
                <c:pt idx="29">
                  <c:v>5341.4719999999998</c:v>
                </c:pt>
                <c:pt idx="30">
                  <c:v>5350.3429999999998</c:v>
                </c:pt>
                <c:pt idx="31">
                  <c:v>5386.6729999999998</c:v>
                </c:pt>
                <c:pt idx="32">
                  <c:v>5479.3310000000001</c:v>
                </c:pt>
                <c:pt idx="33">
                  <c:v>5677.1909999999998</c:v>
                </c:pt>
                <c:pt idx="34">
                  <c:v>5878.5149999999994</c:v>
                </c:pt>
                <c:pt idx="35">
                  <c:v>6116.8279999999995</c:v>
                </c:pt>
                <c:pt idx="36">
                  <c:v>6489.2109999999993</c:v>
                </c:pt>
                <c:pt idx="37">
                  <c:v>6876.271999999999</c:v>
                </c:pt>
                <c:pt idx="38">
                  <c:v>7190.4499999999989</c:v>
                </c:pt>
                <c:pt idx="39">
                  <c:v>7382.0209999999988</c:v>
                </c:pt>
                <c:pt idx="40">
                  <c:v>7450.0789999999988</c:v>
                </c:pt>
                <c:pt idx="41">
                  <c:v>7477.3129999999992</c:v>
                </c:pt>
                <c:pt idx="42">
                  <c:v>7502.0559999999996</c:v>
                </c:pt>
                <c:pt idx="43">
                  <c:v>7540.125</c:v>
                </c:pt>
                <c:pt idx="44">
                  <c:v>7622.4030000000002</c:v>
                </c:pt>
                <c:pt idx="45">
                  <c:v>7784.7020000000002</c:v>
                </c:pt>
                <c:pt idx="46">
                  <c:v>7968.7390000000005</c:v>
                </c:pt>
                <c:pt idx="47">
                  <c:v>8226.3590000000004</c:v>
                </c:pt>
                <c:pt idx="48">
                  <c:v>8535.6239999999998</c:v>
                </c:pt>
                <c:pt idx="49">
                  <c:v>8831.027</c:v>
                </c:pt>
                <c:pt idx="50">
                  <c:v>9224.9369999999999</c:v>
                </c:pt>
                <c:pt idx="51">
                  <c:v>9370.4040000000005</c:v>
                </c:pt>
                <c:pt idx="52">
                  <c:v>9455.0609999999997</c:v>
                </c:pt>
                <c:pt idx="53">
                  <c:v>9478.3809999999994</c:v>
                </c:pt>
                <c:pt idx="54">
                  <c:v>9487.0339999999997</c:v>
                </c:pt>
                <c:pt idx="55">
                  <c:v>9504.4830000000002</c:v>
                </c:pt>
                <c:pt idx="56">
                  <c:v>9586.6380000000008</c:v>
                </c:pt>
                <c:pt idx="57">
                  <c:v>9727.2920000000013</c:v>
                </c:pt>
                <c:pt idx="58">
                  <c:v>9945.6760000000013</c:v>
                </c:pt>
                <c:pt idx="59">
                  <c:v>10307.568000000001</c:v>
                </c:pt>
                <c:pt idx="60">
                  <c:v>10602.497000000001</c:v>
                </c:pt>
                <c:pt idx="61">
                  <c:v>10938.323</c:v>
                </c:pt>
                <c:pt idx="62">
                  <c:v>11280.589</c:v>
                </c:pt>
                <c:pt idx="63">
                  <c:v>11562.396000000001</c:v>
                </c:pt>
                <c:pt idx="64">
                  <c:v>11695.28</c:v>
                </c:pt>
                <c:pt idx="65">
                  <c:v>11712.871000000001</c:v>
                </c:pt>
                <c:pt idx="66">
                  <c:v>11731.015000000001</c:v>
                </c:pt>
                <c:pt idx="67">
                  <c:v>11757.164000000001</c:v>
                </c:pt>
                <c:pt idx="68">
                  <c:v>11855.087000000001</c:v>
                </c:pt>
                <c:pt idx="69">
                  <c:v>12056.367000000002</c:v>
                </c:pt>
                <c:pt idx="70">
                  <c:v>12238.849000000002</c:v>
                </c:pt>
                <c:pt idx="71">
                  <c:v>12517.496000000003</c:v>
                </c:pt>
                <c:pt idx="72">
                  <c:v>12813.860000000002</c:v>
                </c:pt>
                <c:pt idx="73">
                  <c:v>13168.380000000003</c:v>
                </c:pt>
                <c:pt idx="74">
                  <c:v>13475.579000000003</c:v>
                </c:pt>
                <c:pt idx="75">
                  <c:v>13657.288000000004</c:v>
                </c:pt>
                <c:pt idx="76">
                  <c:v>13748.849000000004</c:v>
                </c:pt>
                <c:pt idx="77">
                  <c:v>13767.749000000003</c:v>
                </c:pt>
                <c:pt idx="78">
                  <c:v>13792.877000000004</c:v>
                </c:pt>
                <c:pt idx="79">
                  <c:v>13815.552000000003</c:v>
                </c:pt>
                <c:pt idx="80">
                  <c:v>13868.234000000004</c:v>
                </c:pt>
                <c:pt idx="81">
                  <c:v>14028.000000000004</c:v>
                </c:pt>
                <c:pt idx="82">
                  <c:v>14260.298000000004</c:v>
                </c:pt>
                <c:pt idx="83">
                  <c:v>14549.469000000005</c:v>
                </c:pt>
                <c:pt idx="84">
                  <c:v>14941.264000000005</c:v>
                </c:pt>
                <c:pt idx="85">
                  <c:v>15277.901000000005</c:v>
                </c:pt>
                <c:pt idx="86">
                  <c:v>15661.739000000005</c:v>
                </c:pt>
                <c:pt idx="87">
                  <c:v>15858.748000000005</c:v>
                </c:pt>
                <c:pt idx="88">
                  <c:v>15966.637000000004</c:v>
                </c:pt>
                <c:pt idx="89">
                  <c:v>15988.660000000003</c:v>
                </c:pt>
                <c:pt idx="90">
                  <c:v>15996.091000000004</c:v>
                </c:pt>
                <c:pt idx="91">
                  <c:v>16023.407000000005</c:v>
                </c:pt>
                <c:pt idx="92">
                  <c:v>16103.223000000005</c:v>
                </c:pt>
                <c:pt idx="93">
                  <c:v>16264.493000000006</c:v>
                </c:pt>
                <c:pt idx="94">
                  <c:v>16510.159000000007</c:v>
                </c:pt>
                <c:pt idx="95">
                  <c:v>16849.772000000008</c:v>
                </c:pt>
                <c:pt idx="96">
                  <c:v>17143.505000000008</c:v>
                </c:pt>
                <c:pt idx="97">
                  <c:v>17459.632000000009</c:v>
                </c:pt>
                <c:pt idx="98">
                  <c:v>17793.768000000007</c:v>
                </c:pt>
                <c:pt idx="99">
                  <c:v>18049.038000000008</c:v>
                </c:pt>
                <c:pt idx="100">
                  <c:v>18183.041000000008</c:v>
                </c:pt>
                <c:pt idx="101">
                  <c:v>18233.175000000007</c:v>
                </c:pt>
                <c:pt idx="102">
                  <c:v>18246.723000000005</c:v>
                </c:pt>
                <c:pt idx="103">
                  <c:v>18280.399000000005</c:v>
                </c:pt>
                <c:pt idx="104">
                  <c:v>18369.319000000003</c:v>
                </c:pt>
                <c:pt idx="105">
                  <c:v>18515.403000000002</c:v>
                </c:pt>
                <c:pt idx="106">
                  <c:v>18701.593000000001</c:v>
                </c:pt>
                <c:pt idx="107">
                  <c:v>19029.899000000001</c:v>
                </c:pt>
                <c:pt idx="108">
                  <c:v>19429.041000000001</c:v>
                </c:pt>
                <c:pt idx="109">
                  <c:v>19711.413</c:v>
                </c:pt>
                <c:pt idx="110">
                  <c:v>20020.597000000002</c:v>
                </c:pt>
                <c:pt idx="111">
                  <c:v>20178.425000000003</c:v>
                </c:pt>
                <c:pt idx="112">
                  <c:v>20250.275000000001</c:v>
                </c:pt>
                <c:pt idx="113">
                  <c:v>20277.406000000003</c:v>
                </c:pt>
                <c:pt idx="114">
                  <c:v>20297.383000000002</c:v>
                </c:pt>
                <c:pt idx="115">
                  <c:v>20313.005000000001</c:v>
                </c:pt>
                <c:pt idx="116">
                  <c:v>20361.537</c:v>
                </c:pt>
                <c:pt idx="117">
                  <c:v>20523.123</c:v>
                </c:pt>
                <c:pt idx="118">
                  <c:v>20765.851999999999</c:v>
                </c:pt>
                <c:pt idx="119">
                  <c:v>21061.807000000001</c:v>
                </c:pt>
                <c:pt idx="120">
                  <c:v>21439.409</c:v>
                </c:pt>
                <c:pt idx="121">
                  <c:v>21807.221000000001</c:v>
                </c:pt>
                <c:pt idx="122">
                  <c:v>22132.655000000002</c:v>
                </c:pt>
                <c:pt idx="123">
                  <c:v>22375.992000000002</c:v>
                </c:pt>
                <c:pt idx="124">
                  <c:v>22456.682000000001</c:v>
                </c:pt>
                <c:pt idx="125">
                  <c:v>22474.665000000001</c:v>
                </c:pt>
                <c:pt idx="126">
                  <c:v>22483.870000000003</c:v>
                </c:pt>
                <c:pt idx="127">
                  <c:v>22510.997000000003</c:v>
                </c:pt>
                <c:pt idx="128">
                  <c:v>22576.647000000004</c:v>
                </c:pt>
                <c:pt idx="129">
                  <c:v>22778.070000000003</c:v>
                </c:pt>
                <c:pt idx="130">
                  <c:v>23013.036000000004</c:v>
                </c:pt>
                <c:pt idx="131">
                  <c:v>23287.139000000003</c:v>
                </c:pt>
                <c:pt idx="132">
                  <c:v>23664.782000000003</c:v>
                </c:pt>
                <c:pt idx="133">
                  <c:v>23966.275000000001</c:v>
                </c:pt>
                <c:pt idx="134">
                  <c:v>24284.119000000002</c:v>
                </c:pt>
                <c:pt idx="135">
                  <c:v>24474.185000000001</c:v>
                </c:pt>
                <c:pt idx="136">
                  <c:v>24573.121000000003</c:v>
                </c:pt>
                <c:pt idx="137">
                  <c:v>24615.876000000004</c:v>
                </c:pt>
                <c:pt idx="138">
                  <c:v>24632.246000000003</c:v>
                </c:pt>
                <c:pt idx="139">
                  <c:v>24646.247000000003</c:v>
                </c:pt>
                <c:pt idx="140">
                  <c:v>24733.668000000001</c:v>
                </c:pt>
                <c:pt idx="141">
                  <c:v>24903.535</c:v>
                </c:pt>
                <c:pt idx="142">
                  <c:v>25169.593000000001</c:v>
                </c:pt>
                <c:pt idx="143">
                  <c:v>25403.002</c:v>
                </c:pt>
                <c:pt idx="144">
                  <c:v>25771.597000000002</c:v>
                </c:pt>
                <c:pt idx="145">
                  <c:v>26141.975000000002</c:v>
                </c:pt>
                <c:pt idx="146">
                  <c:v>26545.916000000001</c:v>
                </c:pt>
                <c:pt idx="147">
                  <c:v>26775.013000000003</c:v>
                </c:pt>
                <c:pt idx="148">
                  <c:v>26884.646000000004</c:v>
                </c:pt>
                <c:pt idx="149">
                  <c:v>26931.990000000005</c:v>
                </c:pt>
                <c:pt idx="150">
                  <c:v>26956.263000000006</c:v>
                </c:pt>
                <c:pt idx="151">
                  <c:v>26979.785000000007</c:v>
                </c:pt>
                <c:pt idx="152">
                  <c:v>27086.052000000007</c:v>
                </c:pt>
                <c:pt idx="153">
                  <c:v>27297.538000000008</c:v>
                </c:pt>
                <c:pt idx="154">
                  <c:v>27586.203000000009</c:v>
                </c:pt>
                <c:pt idx="155">
                  <c:v>27883.582000000009</c:v>
                </c:pt>
                <c:pt idx="156">
                  <c:v>28180.861000000008</c:v>
                </c:pt>
                <c:pt idx="157">
                  <c:v>28558.100000000009</c:v>
                </c:pt>
                <c:pt idx="158">
                  <c:v>28997.80100000001</c:v>
                </c:pt>
                <c:pt idx="159">
                  <c:v>29201.184000000012</c:v>
                </c:pt>
                <c:pt idx="160">
                  <c:v>29358.134000000013</c:v>
                </c:pt>
                <c:pt idx="161">
                  <c:v>29390.046000000013</c:v>
                </c:pt>
                <c:pt idx="162">
                  <c:v>29405.839000000014</c:v>
                </c:pt>
                <c:pt idx="163">
                  <c:v>29431.758000000016</c:v>
                </c:pt>
                <c:pt idx="164">
                  <c:v>29512.322000000015</c:v>
                </c:pt>
                <c:pt idx="165">
                  <c:v>29674.111000000015</c:v>
                </c:pt>
                <c:pt idx="166">
                  <c:v>29907.831000000017</c:v>
                </c:pt>
                <c:pt idx="167">
                  <c:v>30187.679000000018</c:v>
                </c:pt>
                <c:pt idx="168">
                  <c:v>30491.124000000018</c:v>
                </c:pt>
                <c:pt idx="169">
                  <c:v>30812.063000000016</c:v>
                </c:pt>
                <c:pt idx="170">
                  <c:v>31168.288000000015</c:v>
                </c:pt>
                <c:pt idx="171">
                  <c:v>31354.469000000016</c:v>
                </c:pt>
                <c:pt idx="172">
                  <c:v>31489.182000000015</c:v>
                </c:pt>
                <c:pt idx="173">
                  <c:v>31513.119000000017</c:v>
                </c:pt>
                <c:pt idx="174">
                  <c:v>31530.270000000019</c:v>
                </c:pt>
                <c:pt idx="175">
                  <c:v>31549.423000000017</c:v>
                </c:pt>
                <c:pt idx="176">
                  <c:v>31595.667000000016</c:v>
                </c:pt>
                <c:pt idx="177">
                  <c:v>31736.857000000015</c:v>
                </c:pt>
                <c:pt idx="178">
                  <c:v>31898.272000000015</c:v>
                </c:pt>
                <c:pt idx="179">
                  <c:v>32105.632000000016</c:v>
                </c:pt>
                <c:pt idx="180">
                  <c:v>32418.938000000016</c:v>
                </c:pt>
                <c:pt idx="181">
                  <c:v>32621.779000000017</c:v>
                </c:pt>
                <c:pt idx="182">
                  <c:v>33083.054000000018</c:v>
                </c:pt>
                <c:pt idx="183">
                  <c:v>33241.355000000018</c:v>
                </c:pt>
                <c:pt idx="184">
                  <c:v>33321.262000000017</c:v>
                </c:pt>
                <c:pt idx="185">
                  <c:v>33355.146000000015</c:v>
                </c:pt>
                <c:pt idx="186">
                  <c:v>33368.412000000018</c:v>
                </c:pt>
                <c:pt idx="187">
                  <c:v>33420.827000000019</c:v>
                </c:pt>
                <c:pt idx="188">
                  <c:v>33544.724000000017</c:v>
                </c:pt>
                <c:pt idx="189">
                  <c:v>33712.236000000019</c:v>
                </c:pt>
                <c:pt idx="190">
                  <c:v>33990.376000000018</c:v>
                </c:pt>
                <c:pt idx="191">
                  <c:v>34324.158000000018</c:v>
                </c:pt>
                <c:pt idx="192">
                  <c:v>34699.611000000019</c:v>
                </c:pt>
                <c:pt idx="193">
                  <c:v>35038.887000000017</c:v>
                </c:pt>
                <c:pt idx="194">
                  <c:v>35426.68700000002</c:v>
                </c:pt>
                <c:pt idx="195">
                  <c:v>35642.396000000022</c:v>
                </c:pt>
                <c:pt idx="196">
                  <c:v>35719.88200000002</c:v>
                </c:pt>
                <c:pt idx="197">
                  <c:v>35743.703000000023</c:v>
                </c:pt>
                <c:pt idx="198">
                  <c:v>35751.342000000026</c:v>
                </c:pt>
                <c:pt idx="199">
                  <c:v>35773.676000000029</c:v>
                </c:pt>
                <c:pt idx="200">
                  <c:v>35823.645000000026</c:v>
                </c:pt>
                <c:pt idx="201">
                  <c:v>35968.686000000023</c:v>
                </c:pt>
                <c:pt idx="202">
                  <c:v>36187.674000000021</c:v>
                </c:pt>
                <c:pt idx="203">
                  <c:v>36481.753000000019</c:v>
                </c:pt>
                <c:pt idx="204">
                  <c:v>36787.058000000019</c:v>
                </c:pt>
                <c:pt idx="205">
                  <c:v>37183.515000000021</c:v>
                </c:pt>
                <c:pt idx="206">
                  <c:v>37600.933000000019</c:v>
                </c:pt>
                <c:pt idx="207">
                  <c:v>37841.038000000022</c:v>
                </c:pt>
                <c:pt idx="208">
                  <c:v>37949.072000000022</c:v>
                </c:pt>
                <c:pt idx="209">
                  <c:v>37971.912000000018</c:v>
                </c:pt>
                <c:pt idx="210">
                  <c:v>37991.748000000021</c:v>
                </c:pt>
                <c:pt idx="211">
                  <c:v>38050.589000000022</c:v>
                </c:pt>
                <c:pt idx="212">
                  <c:v>38154.43900000002</c:v>
                </c:pt>
                <c:pt idx="213">
                  <c:v>38358.318000000021</c:v>
                </c:pt>
                <c:pt idx="214">
                  <c:v>38604.101000000024</c:v>
                </c:pt>
                <c:pt idx="215">
                  <c:v>38876.453000000023</c:v>
                </c:pt>
                <c:pt idx="216">
                  <c:v>39180.946000000025</c:v>
                </c:pt>
                <c:pt idx="217">
                  <c:v>39481.336000000025</c:v>
                </c:pt>
                <c:pt idx="218">
                  <c:v>39887.975000000028</c:v>
                </c:pt>
                <c:pt idx="219">
                  <c:v>40122.406000000025</c:v>
                </c:pt>
                <c:pt idx="220">
                  <c:v>40224.714000000022</c:v>
                </c:pt>
                <c:pt idx="221">
                  <c:v>40251.205000000024</c:v>
                </c:pt>
                <c:pt idx="222">
                  <c:v>40263.288000000022</c:v>
                </c:pt>
                <c:pt idx="223">
                  <c:v>40285.269000000022</c:v>
                </c:pt>
                <c:pt idx="224">
                  <c:v>40368.52600000002</c:v>
                </c:pt>
                <c:pt idx="225">
                  <c:v>40555.267000000022</c:v>
                </c:pt>
                <c:pt idx="226">
                  <c:v>40777.066000000021</c:v>
                </c:pt>
                <c:pt idx="227">
                  <c:v>41065.438000000024</c:v>
                </c:pt>
                <c:pt idx="228">
                  <c:v>41337.458000000021</c:v>
                </c:pt>
                <c:pt idx="229">
                  <c:v>41638.066000000021</c:v>
                </c:pt>
                <c:pt idx="230">
                  <c:v>41989.660000000018</c:v>
                </c:pt>
                <c:pt idx="231">
                  <c:v>42219.32900000002</c:v>
                </c:pt>
                <c:pt idx="232">
                  <c:v>42340.833000000021</c:v>
                </c:pt>
                <c:pt idx="233">
                  <c:v>42359.802000000018</c:v>
                </c:pt>
                <c:pt idx="234">
                  <c:v>42367.86500000002</c:v>
                </c:pt>
                <c:pt idx="235">
                  <c:v>42384.849000000017</c:v>
                </c:pt>
                <c:pt idx="236">
                  <c:v>42446.297000000013</c:v>
                </c:pt>
                <c:pt idx="237">
                  <c:v>42601.695000000014</c:v>
                </c:pt>
                <c:pt idx="238">
                  <c:v>42820.720000000016</c:v>
                </c:pt>
                <c:pt idx="239">
                  <c:v>43115.486000000019</c:v>
                </c:pt>
                <c:pt idx="240">
                  <c:v>43423.70400000002</c:v>
                </c:pt>
                <c:pt idx="241">
                  <c:v>43806.686000000023</c:v>
                </c:pt>
                <c:pt idx="242">
                  <c:v>44186.945000000022</c:v>
                </c:pt>
                <c:pt idx="243">
                  <c:v>44417.644000000022</c:v>
                </c:pt>
                <c:pt idx="244">
                  <c:v>44479.519000000022</c:v>
                </c:pt>
                <c:pt idx="245">
                  <c:v>44500.852000000021</c:v>
                </c:pt>
                <c:pt idx="246">
                  <c:v>44513.729000000021</c:v>
                </c:pt>
                <c:pt idx="247">
                  <c:v>44539.324000000022</c:v>
                </c:pt>
                <c:pt idx="248">
                  <c:v>44656.344000000019</c:v>
                </c:pt>
                <c:pt idx="249">
                  <c:v>44805.517000000022</c:v>
                </c:pt>
                <c:pt idx="250">
                  <c:v>45112.515000000021</c:v>
                </c:pt>
                <c:pt idx="251">
                  <c:v>45526.398000000023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49-44E9-95C4-6EFF220D2C07}"/>
            </c:ext>
          </c:extLst>
        </c:ser>
        <c:ser>
          <c:idx val="3"/>
          <c:order val="4"/>
          <c:tx>
            <c:strRef>
              <c:f>'P Accumulated'!$O$2:$O$3</c:f>
              <c:strCache>
                <c:ptCount val="2"/>
                <c:pt idx="0">
                  <c:v>P accumulated</c:v>
                </c:pt>
                <c:pt idx="1">
                  <c:v>Xingu subbasin</c:v>
                </c:pt>
              </c:strCache>
            </c:strRef>
          </c:tx>
          <c:spPr>
            <a:ln w="19050" cap="rnd">
              <a:solidFill>
                <a:srgbClr val="88E475"/>
              </a:solidFill>
              <a:round/>
            </a:ln>
            <a:effectLst/>
          </c:spPr>
          <c:marker>
            <c:symbol val="none"/>
          </c:marker>
          <c:xVal>
            <c:numRef>
              <c:f>'P Accumulated'!$P$4:$P$255</c:f>
              <c:numCache>
                <c:formatCode>0.00</c:formatCode>
                <c:ptCount val="252"/>
                <c:pt idx="0">
                  <c:v>274.69499999999999</c:v>
                </c:pt>
                <c:pt idx="1">
                  <c:v>493.82399999999996</c:v>
                </c:pt>
                <c:pt idx="2">
                  <c:v>765.38999999999987</c:v>
                </c:pt>
                <c:pt idx="3">
                  <c:v>979.08299999999986</c:v>
                </c:pt>
                <c:pt idx="4">
                  <c:v>1168.4659999999999</c:v>
                </c:pt>
                <c:pt idx="5">
                  <c:v>1304.9969999999998</c:v>
                </c:pt>
                <c:pt idx="6">
                  <c:v>1422.0839999999998</c:v>
                </c:pt>
                <c:pt idx="7">
                  <c:v>1496.1109999999999</c:v>
                </c:pt>
                <c:pt idx="8">
                  <c:v>1625.559</c:v>
                </c:pt>
                <c:pt idx="9">
                  <c:v>1774.634</c:v>
                </c:pt>
                <c:pt idx="10">
                  <c:v>1947.65</c:v>
                </c:pt>
                <c:pt idx="11">
                  <c:v>2190.0140000000001</c:v>
                </c:pt>
                <c:pt idx="12">
                  <c:v>2409.2260000000001</c:v>
                </c:pt>
                <c:pt idx="13">
                  <c:v>2656.9990000000003</c:v>
                </c:pt>
                <c:pt idx="14">
                  <c:v>2917.5640000000003</c:v>
                </c:pt>
                <c:pt idx="15">
                  <c:v>3160.8820000000005</c:v>
                </c:pt>
                <c:pt idx="16">
                  <c:v>3366.4460000000004</c:v>
                </c:pt>
                <c:pt idx="17">
                  <c:v>3494.1970000000006</c:v>
                </c:pt>
                <c:pt idx="18">
                  <c:v>3610.0330000000004</c:v>
                </c:pt>
                <c:pt idx="19">
                  <c:v>3709.7260000000006</c:v>
                </c:pt>
                <c:pt idx="20">
                  <c:v>3810.9710000000005</c:v>
                </c:pt>
                <c:pt idx="21">
                  <c:v>3965.5860000000002</c:v>
                </c:pt>
                <c:pt idx="22">
                  <c:v>4126.4140000000007</c:v>
                </c:pt>
                <c:pt idx="23">
                  <c:v>4353.9720000000007</c:v>
                </c:pt>
                <c:pt idx="24">
                  <c:v>4559.5260000000007</c:v>
                </c:pt>
                <c:pt idx="25">
                  <c:v>4799.1250000000009</c:v>
                </c:pt>
                <c:pt idx="26">
                  <c:v>5073.2300000000014</c:v>
                </c:pt>
                <c:pt idx="27">
                  <c:v>5303.6230000000014</c:v>
                </c:pt>
                <c:pt idx="28">
                  <c:v>5501.4110000000019</c:v>
                </c:pt>
                <c:pt idx="29">
                  <c:v>5652.2700000000023</c:v>
                </c:pt>
                <c:pt idx="30">
                  <c:v>5752.8080000000018</c:v>
                </c:pt>
                <c:pt idx="31">
                  <c:v>5859.1210000000019</c:v>
                </c:pt>
                <c:pt idx="32">
                  <c:v>5981.8720000000021</c:v>
                </c:pt>
                <c:pt idx="33">
                  <c:v>6142.010000000002</c:v>
                </c:pt>
                <c:pt idx="34">
                  <c:v>6311.4690000000019</c:v>
                </c:pt>
                <c:pt idx="35">
                  <c:v>6513.7890000000016</c:v>
                </c:pt>
                <c:pt idx="36">
                  <c:v>6756.5810000000019</c:v>
                </c:pt>
                <c:pt idx="37">
                  <c:v>7007.4720000000016</c:v>
                </c:pt>
                <c:pt idx="38">
                  <c:v>7283.9610000000011</c:v>
                </c:pt>
                <c:pt idx="39">
                  <c:v>7503.2750000000015</c:v>
                </c:pt>
                <c:pt idx="40">
                  <c:v>7680.5450000000019</c:v>
                </c:pt>
                <c:pt idx="41">
                  <c:v>7805.9970000000021</c:v>
                </c:pt>
                <c:pt idx="42">
                  <c:v>7933.7680000000018</c:v>
                </c:pt>
                <c:pt idx="43">
                  <c:v>8034.4220000000023</c:v>
                </c:pt>
                <c:pt idx="44">
                  <c:v>8152.5090000000027</c:v>
                </c:pt>
                <c:pt idx="45">
                  <c:v>8315.8240000000023</c:v>
                </c:pt>
                <c:pt idx="46">
                  <c:v>8492.733000000002</c:v>
                </c:pt>
                <c:pt idx="47">
                  <c:v>8704.4460000000017</c:v>
                </c:pt>
                <c:pt idx="48">
                  <c:v>8928.8640000000014</c:v>
                </c:pt>
                <c:pt idx="49">
                  <c:v>9188.1650000000009</c:v>
                </c:pt>
                <c:pt idx="50">
                  <c:v>9476.2360000000008</c:v>
                </c:pt>
                <c:pt idx="51">
                  <c:v>9706.9940000000006</c:v>
                </c:pt>
                <c:pt idx="52">
                  <c:v>9887.2080000000005</c:v>
                </c:pt>
                <c:pt idx="53">
                  <c:v>9993.8360000000011</c:v>
                </c:pt>
                <c:pt idx="54">
                  <c:v>10085.867000000002</c:v>
                </c:pt>
                <c:pt idx="55">
                  <c:v>10167.294000000002</c:v>
                </c:pt>
                <c:pt idx="56">
                  <c:v>10259.294000000002</c:v>
                </c:pt>
                <c:pt idx="57">
                  <c:v>10414.202000000001</c:v>
                </c:pt>
                <c:pt idx="58">
                  <c:v>10597.455000000002</c:v>
                </c:pt>
                <c:pt idx="59">
                  <c:v>10868.886000000002</c:v>
                </c:pt>
                <c:pt idx="60">
                  <c:v>11144.624000000002</c:v>
                </c:pt>
                <c:pt idx="61">
                  <c:v>11397.373000000001</c:v>
                </c:pt>
                <c:pt idx="62">
                  <c:v>11669.255000000001</c:v>
                </c:pt>
                <c:pt idx="63">
                  <c:v>11913.506000000001</c:v>
                </c:pt>
                <c:pt idx="64">
                  <c:v>12105.555000000002</c:v>
                </c:pt>
                <c:pt idx="65">
                  <c:v>12240.872000000003</c:v>
                </c:pt>
                <c:pt idx="66">
                  <c:v>12353.223000000004</c:v>
                </c:pt>
                <c:pt idx="67">
                  <c:v>12446.701000000003</c:v>
                </c:pt>
                <c:pt idx="68">
                  <c:v>12556.137000000002</c:v>
                </c:pt>
                <c:pt idx="69">
                  <c:v>12714.916000000003</c:v>
                </c:pt>
                <c:pt idx="70">
                  <c:v>12913.617000000002</c:v>
                </c:pt>
                <c:pt idx="71">
                  <c:v>13139.012000000002</c:v>
                </c:pt>
                <c:pt idx="72">
                  <c:v>13371.982000000002</c:v>
                </c:pt>
                <c:pt idx="73">
                  <c:v>13586.257000000001</c:v>
                </c:pt>
                <c:pt idx="74">
                  <c:v>13876.523000000001</c:v>
                </c:pt>
                <c:pt idx="75">
                  <c:v>14118.467000000001</c:v>
                </c:pt>
                <c:pt idx="76">
                  <c:v>14313.69</c:v>
                </c:pt>
                <c:pt idx="77">
                  <c:v>14433.143</c:v>
                </c:pt>
                <c:pt idx="78">
                  <c:v>14547.019</c:v>
                </c:pt>
                <c:pt idx="79">
                  <c:v>14639.259</c:v>
                </c:pt>
                <c:pt idx="80">
                  <c:v>14743.633</c:v>
                </c:pt>
                <c:pt idx="81">
                  <c:v>14911.374</c:v>
                </c:pt>
                <c:pt idx="82">
                  <c:v>15100.782999999999</c:v>
                </c:pt>
                <c:pt idx="83">
                  <c:v>15349.415999999999</c:v>
                </c:pt>
                <c:pt idx="84">
                  <c:v>15634.514999999999</c:v>
                </c:pt>
                <c:pt idx="85">
                  <c:v>15891.803</c:v>
                </c:pt>
                <c:pt idx="86">
                  <c:v>16181.692999999999</c:v>
                </c:pt>
                <c:pt idx="87">
                  <c:v>16395.601999999999</c:v>
                </c:pt>
                <c:pt idx="88">
                  <c:v>16595.879999999997</c:v>
                </c:pt>
                <c:pt idx="89">
                  <c:v>16721.193999999996</c:v>
                </c:pt>
                <c:pt idx="90">
                  <c:v>16826.690999999995</c:v>
                </c:pt>
                <c:pt idx="91">
                  <c:v>16920.748999999996</c:v>
                </c:pt>
                <c:pt idx="92">
                  <c:v>17032.740999999995</c:v>
                </c:pt>
                <c:pt idx="93">
                  <c:v>17190.891999999996</c:v>
                </c:pt>
                <c:pt idx="94">
                  <c:v>17378.207999999995</c:v>
                </c:pt>
                <c:pt idx="95">
                  <c:v>17639.024999999994</c:v>
                </c:pt>
                <c:pt idx="96">
                  <c:v>17916.472999999994</c:v>
                </c:pt>
                <c:pt idx="97">
                  <c:v>18188.615999999995</c:v>
                </c:pt>
                <c:pt idx="98">
                  <c:v>18486.979999999996</c:v>
                </c:pt>
                <c:pt idx="99">
                  <c:v>18744.271999999997</c:v>
                </c:pt>
                <c:pt idx="100">
                  <c:v>18942.209999999995</c:v>
                </c:pt>
                <c:pt idx="101">
                  <c:v>19104.909999999996</c:v>
                </c:pt>
                <c:pt idx="102">
                  <c:v>19205.999999999996</c:v>
                </c:pt>
                <c:pt idx="103">
                  <c:v>19298.580999999995</c:v>
                </c:pt>
                <c:pt idx="104">
                  <c:v>19394.382999999994</c:v>
                </c:pt>
                <c:pt idx="105">
                  <c:v>19526.967999999993</c:v>
                </c:pt>
                <c:pt idx="106">
                  <c:v>19690.672999999995</c:v>
                </c:pt>
                <c:pt idx="107">
                  <c:v>19929.809999999994</c:v>
                </c:pt>
                <c:pt idx="108">
                  <c:v>20173.316999999995</c:v>
                </c:pt>
                <c:pt idx="109">
                  <c:v>20405.140999999996</c:v>
                </c:pt>
                <c:pt idx="110">
                  <c:v>20651.126999999997</c:v>
                </c:pt>
                <c:pt idx="111">
                  <c:v>20881.535999999996</c:v>
                </c:pt>
                <c:pt idx="112">
                  <c:v>21059.917999999998</c:v>
                </c:pt>
                <c:pt idx="113">
                  <c:v>21178.485999999997</c:v>
                </c:pt>
                <c:pt idx="114">
                  <c:v>21287.484999999997</c:v>
                </c:pt>
                <c:pt idx="115">
                  <c:v>21363.585999999996</c:v>
                </c:pt>
                <c:pt idx="116">
                  <c:v>21454.474999999995</c:v>
                </c:pt>
                <c:pt idx="117">
                  <c:v>21606.944999999996</c:v>
                </c:pt>
                <c:pt idx="118">
                  <c:v>21796.775999999994</c:v>
                </c:pt>
                <c:pt idx="119">
                  <c:v>22024.668999999994</c:v>
                </c:pt>
                <c:pt idx="120">
                  <c:v>22289.444999999996</c:v>
                </c:pt>
                <c:pt idx="121">
                  <c:v>22576.198999999997</c:v>
                </c:pt>
                <c:pt idx="122">
                  <c:v>22868.661999999997</c:v>
                </c:pt>
                <c:pt idx="123">
                  <c:v>23121.637999999995</c:v>
                </c:pt>
                <c:pt idx="124">
                  <c:v>23322.508999999995</c:v>
                </c:pt>
                <c:pt idx="125">
                  <c:v>23448.490999999995</c:v>
                </c:pt>
                <c:pt idx="126">
                  <c:v>23550.451999999994</c:v>
                </c:pt>
                <c:pt idx="127">
                  <c:v>23629.980999999992</c:v>
                </c:pt>
                <c:pt idx="128">
                  <c:v>23747.663999999993</c:v>
                </c:pt>
                <c:pt idx="129">
                  <c:v>23921.694999999992</c:v>
                </c:pt>
                <c:pt idx="130">
                  <c:v>24115.100999999991</c:v>
                </c:pt>
                <c:pt idx="131">
                  <c:v>24346.36199999999</c:v>
                </c:pt>
                <c:pt idx="132">
                  <c:v>24635.82599999999</c:v>
                </c:pt>
                <c:pt idx="133">
                  <c:v>24923.425999999989</c:v>
                </c:pt>
                <c:pt idx="134">
                  <c:v>25211.721999999987</c:v>
                </c:pt>
                <c:pt idx="135">
                  <c:v>25452.894999999986</c:v>
                </c:pt>
                <c:pt idx="136">
                  <c:v>25628.277999999988</c:v>
                </c:pt>
                <c:pt idx="137">
                  <c:v>25745.253999999986</c:v>
                </c:pt>
                <c:pt idx="138">
                  <c:v>25857.290999999987</c:v>
                </c:pt>
                <c:pt idx="139">
                  <c:v>25937.469999999987</c:v>
                </c:pt>
                <c:pt idx="140">
                  <c:v>26048.126999999986</c:v>
                </c:pt>
                <c:pt idx="141">
                  <c:v>26204.929999999986</c:v>
                </c:pt>
                <c:pt idx="142">
                  <c:v>26397.069999999985</c:v>
                </c:pt>
                <c:pt idx="143">
                  <c:v>26629.791999999987</c:v>
                </c:pt>
                <c:pt idx="144">
                  <c:v>26882.251999999986</c:v>
                </c:pt>
                <c:pt idx="145">
                  <c:v>27181.556999999986</c:v>
                </c:pt>
                <c:pt idx="146">
                  <c:v>27473.996999999985</c:v>
                </c:pt>
                <c:pt idx="147">
                  <c:v>27700.754999999986</c:v>
                </c:pt>
                <c:pt idx="148">
                  <c:v>27913.833999999988</c:v>
                </c:pt>
                <c:pt idx="149">
                  <c:v>28056.060999999987</c:v>
                </c:pt>
                <c:pt idx="150">
                  <c:v>28177.464999999986</c:v>
                </c:pt>
                <c:pt idx="151">
                  <c:v>28298.616999999984</c:v>
                </c:pt>
                <c:pt idx="152">
                  <c:v>28424.309999999983</c:v>
                </c:pt>
                <c:pt idx="153">
                  <c:v>28600.421999999984</c:v>
                </c:pt>
                <c:pt idx="154">
                  <c:v>28824.596999999983</c:v>
                </c:pt>
                <c:pt idx="155">
                  <c:v>29044.698999999982</c:v>
                </c:pt>
                <c:pt idx="156">
                  <c:v>29301.657999999981</c:v>
                </c:pt>
                <c:pt idx="157">
                  <c:v>29591.924999999981</c:v>
                </c:pt>
                <c:pt idx="158">
                  <c:v>29915.75799999998</c:v>
                </c:pt>
                <c:pt idx="159">
                  <c:v>30164.465999999979</c:v>
                </c:pt>
                <c:pt idx="160">
                  <c:v>30393.609999999979</c:v>
                </c:pt>
                <c:pt idx="161">
                  <c:v>30530.47099999998</c:v>
                </c:pt>
                <c:pt idx="162">
                  <c:v>30623.184999999979</c:v>
                </c:pt>
                <c:pt idx="163">
                  <c:v>30728.38499999998</c:v>
                </c:pt>
                <c:pt idx="164">
                  <c:v>30837.163999999979</c:v>
                </c:pt>
                <c:pt idx="165">
                  <c:v>30993.82799999998</c:v>
                </c:pt>
                <c:pt idx="166">
                  <c:v>31205.839999999978</c:v>
                </c:pt>
                <c:pt idx="167">
                  <c:v>31418.031999999977</c:v>
                </c:pt>
                <c:pt idx="168">
                  <c:v>31686.352999999977</c:v>
                </c:pt>
                <c:pt idx="169">
                  <c:v>31914.060999999976</c:v>
                </c:pt>
                <c:pt idx="170">
                  <c:v>32216.645999999975</c:v>
                </c:pt>
                <c:pt idx="171">
                  <c:v>32453.809999999976</c:v>
                </c:pt>
                <c:pt idx="172">
                  <c:v>32656.098999999977</c:v>
                </c:pt>
                <c:pt idx="173">
                  <c:v>32766.649999999976</c:v>
                </c:pt>
                <c:pt idx="174">
                  <c:v>32863.823999999979</c:v>
                </c:pt>
                <c:pt idx="175">
                  <c:v>32948.04599999998</c:v>
                </c:pt>
                <c:pt idx="176">
                  <c:v>33022.636999999981</c:v>
                </c:pt>
                <c:pt idx="177">
                  <c:v>33134.342999999979</c:v>
                </c:pt>
                <c:pt idx="178">
                  <c:v>33281.564999999981</c:v>
                </c:pt>
                <c:pt idx="179">
                  <c:v>33439.804999999978</c:v>
                </c:pt>
                <c:pt idx="180">
                  <c:v>33640.514999999978</c:v>
                </c:pt>
                <c:pt idx="181">
                  <c:v>33843.282999999974</c:v>
                </c:pt>
                <c:pt idx="182">
                  <c:v>34146.721999999972</c:v>
                </c:pt>
                <c:pt idx="183">
                  <c:v>34380.022999999972</c:v>
                </c:pt>
                <c:pt idx="184">
                  <c:v>34550.039999999972</c:v>
                </c:pt>
                <c:pt idx="185">
                  <c:v>34672.138999999974</c:v>
                </c:pt>
                <c:pt idx="186">
                  <c:v>34784.273999999976</c:v>
                </c:pt>
                <c:pt idx="187">
                  <c:v>34880.783999999978</c:v>
                </c:pt>
                <c:pt idx="188">
                  <c:v>35005.147999999979</c:v>
                </c:pt>
                <c:pt idx="189">
                  <c:v>35165.025999999976</c:v>
                </c:pt>
                <c:pt idx="190">
                  <c:v>35356.254999999976</c:v>
                </c:pt>
                <c:pt idx="191">
                  <c:v>35625.871999999974</c:v>
                </c:pt>
                <c:pt idx="192">
                  <c:v>35956.428999999975</c:v>
                </c:pt>
                <c:pt idx="193">
                  <c:v>36229.956999999973</c:v>
                </c:pt>
                <c:pt idx="194">
                  <c:v>36548.95799999997</c:v>
                </c:pt>
                <c:pt idx="195">
                  <c:v>36789.797999999966</c:v>
                </c:pt>
                <c:pt idx="196">
                  <c:v>36969.011999999966</c:v>
                </c:pt>
                <c:pt idx="197">
                  <c:v>37093.129999999968</c:v>
                </c:pt>
                <c:pt idx="198">
                  <c:v>37176.038999999968</c:v>
                </c:pt>
                <c:pt idx="199">
                  <c:v>37269.635999999969</c:v>
                </c:pt>
                <c:pt idx="200">
                  <c:v>37389.439999999966</c:v>
                </c:pt>
                <c:pt idx="201">
                  <c:v>37529.782999999967</c:v>
                </c:pt>
                <c:pt idx="202">
                  <c:v>37735.455999999969</c:v>
                </c:pt>
                <c:pt idx="203">
                  <c:v>37986.593999999968</c:v>
                </c:pt>
                <c:pt idx="204">
                  <c:v>38227.462999999967</c:v>
                </c:pt>
                <c:pt idx="205">
                  <c:v>38485.501999999964</c:v>
                </c:pt>
                <c:pt idx="206">
                  <c:v>38759.731999999967</c:v>
                </c:pt>
                <c:pt idx="207">
                  <c:v>39013.770999999964</c:v>
                </c:pt>
                <c:pt idx="208">
                  <c:v>39223.407999999967</c:v>
                </c:pt>
                <c:pt idx="209">
                  <c:v>39338.626999999964</c:v>
                </c:pt>
                <c:pt idx="210">
                  <c:v>39442.882999999965</c:v>
                </c:pt>
                <c:pt idx="211">
                  <c:v>39553.330999999962</c:v>
                </c:pt>
                <c:pt idx="212">
                  <c:v>39674.812999999966</c:v>
                </c:pt>
                <c:pt idx="213">
                  <c:v>39843.087999999967</c:v>
                </c:pt>
                <c:pt idx="214">
                  <c:v>40066.08699999997</c:v>
                </c:pt>
                <c:pt idx="215">
                  <c:v>40286.438999999969</c:v>
                </c:pt>
                <c:pt idx="216">
                  <c:v>40558.367999999966</c:v>
                </c:pt>
                <c:pt idx="217">
                  <c:v>40800.808999999965</c:v>
                </c:pt>
                <c:pt idx="218">
                  <c:v>41081.410999999964</c:v>
                </c:pt>
                <c:pt idx="219">
                  <c:v>41328.783999999963</c:v>
                </c:pt>
                <c:pt idx="220">
                  <c:v>41550.647999999965</c:v>
                </c:pt>
                <c:pt idx="221">
                  <c:v>41693.189999999966</c:v>
                </c:pt>
                <c:pt idx="222">
                  <c:v>41799.685999999965</c:v>
                </c:pt>
                <c:pt idx="223">
                  <c:v>41885.860999999968</c:v>
                </c:pt>
                <c:pt idx="224">
                  <c:v>42004.148999999969</c:v>
                </c:pt>
                <c:pt idx="225">
                  <c:v>42174.037999999971</c:v>
                </c:pt>
                <c:pt idx="226">
                  <c:v>42385.267999999975</c:v>
                </c:pt>
                <c:pt idx="227">
                  <c:v>42672.049999999974</c:v>
                </c:pt>
                <c:pt idx="228">
                  <c:v>42878.893999999971</c:v>
                </c:pt>
                <c:pt idx="229">
                  <c:v>43108.523999999969</c:v>
                </c:pt>
                <c:pt idx="230">
                  <c:v>43360.850999999966</c:v>
                </c:pt>
                <c:pt idx="231">
                  <c:v>43590.369999999966</c:v>
                </c:pt>
                <c:pt idx="232">
                  <c:v>43799.518999999964</c:v>
                </c:pt>
                <c:pt idx="233">
                  <c:v>43931.493999999962</c:v>
                </c:pt>
                <c:pt idx="234">
                  <c:v>44036.461999999963</c:v>
                </c:pt>
                <c:pt idx="235">
                  <c:v>44123.497999999963</c:v>
                </c:pt>
                <c:pt idx="236">
                  <c:v>44228.165999999961</c:v>
                </c:pt>
                <c:pt idx="237">
                  <c:v>44358.734999999964</c:v>
                </c:pt>
                <c:pt idx="238">
                  <c:v>44552.156999999963</c:v>
                </c:pt>
                <c:pt idx="239">
                  <c:v>44799.641999999963</c:v>
                </c:pt>
                <c:pt idx="240">
                  <c:v>45086.422999999966</c:v>
                </c:pt>
                <c:pt idx="241">
                  <c:v>45369.159999999967</c:v>
                </c:pt>
                <c:pt idx="242">
                  <c:v>45689.861999999965</c:v>
                </c:pt>
                <c:pt idx="243">
                  <c:v>45947.649999999965</c:v>
                </c:pt>
                <c:pt idx="244">
                  <c:v>46110.878999999964</c:v>
                </c:pt>
                <c:pt idx="245">
                  <c:v>46246.383999999962</c:v>
                </c:pt>
                <c:pt idx="246">
                  <c:v>46343.580999999962</c:v>
                </c:pt>
                <c:pt idx="247">
                  <c:v>46440.907999999959</c:v>
                </c:pt>
                <c:pt idx="248">
                  <c:v>46563.425999999956</c:v>
                </c:pt>
                <c:pt idx="249">
                  <c:v>46715.878999999957</c:v>
                </c:pt>
                <c:pt idx="250">
                  <c:v>46948.696999999956</c:v>
                </c:pt>
                <c:pt idx="251">
                  <c:v>47243.491999999955</c:v>
                </c:pt>
              </c:numCache>
            </c:numRef>
          </c:xVal>
          <c:yVal>
            <c:numRef>
              <c:f>'P Accumulated'!$O$4:$O$255</c:f>
              <c:numCache>
                <c:formatCode>0.00</c:formatCode>
                <c:ptCount val="252"/>
                <c:pt idx="0">
                  <c:v>321.3</c:v>
                </c:pt>
                <c:pt idx="1">
                  <c:v>550.11800000000005</c:v>
                </c:pt>
                <c:pt idx="2">
                  <c:v>875.17200000000003</c:v>
                </c:pt>
                <c:pt idx="3">
                  <c:v>1051.356</c:v>
                </c:pt>
                <c:pt idx="4">
                  <c:v>1163.32</c:v>
                </c:pt>
                <c:pt idx="5">
                  <c:v>1224.3509999999999</c:v>
                </c:pt>
                <c:pt idx="6">
                  <c:v>1243.4009999999998</c:v>
                </c:pt>
                <c:pt idx="7">
                  <c:v>1262.5319999999999</c:v>
                </c:pt>
                <c:pt idx="8">
                  <c:v>1345.4569999999999</c:v>
                </c:pt>
                <c:pt idx="9">
                  <c:v>1487.8509999999999</c:v>
                </c:pt>
                <c:pt idx="10">
                  <c:v>1694.1219999999998</c:v>
                </c:pt>
                <c:pt idx="11">
                  <c:v>1957.8209999999999</c:v>
                </c:pt>
                <c:pt idx="12">
                  <c:v>2270.192</c:v>
                </c:pt>
                <c:pt idx="13">
                  <c:v>2536.0219999999999</c:v>
                </c:pt>
                <c:pt idx="14">
                  <c:v>2801.7689999999998</c:v>
                </c:pt>
                <c:pt idx="15">
                  <c:v>2986.8589999999999</c:v>
                </c:pt>
                <c:pt idx="16">
                  <c:v>3092.3469999999998</c:v>
                </c:pt>
                <c:pt idx="17">
                  <c:v>3134.8659999999995</c:v>
                </c:pt>
                <c:pt idx="18">
                  <c:v>3155.7389999999996</c:v>
                </c:pt>
                <c:pt idx="19">
                  <c:v>3168.3629999999994</c:v>
                </c:pt>
                <c:pt idx="20">
                  <c:v>3238.1499999999992</c:v>
                </c:pt>
                <c:pt idx="21">
                  <c:v>3373.4619999999991</c:v>
                </c:pt>
                <c:pt idx="22">
                  <c:v>3523.811999999999</c:v>
                </c:pt>
                <c:pt idx="23">
                  <c:v>3754.3909999999992</c:v>
                </c:pt>
                <c:pt idx="24">
                  <c:v>4016.5409999999993</c:v>
                </c:pt>
                <c:pt idx="25">
                  <c:v>4349.8809999999994</c:v>
                </c:pt>
                <c:pt idx="26">
                  <c:v>4669.0379999999996</c:v>
                </c:pt>
                <c:pt idx="27">
                  <c:v>4858.3739999999998</c:v>
                </c:pt>
                <c:pt idx="28">
                  <c:v>4952.4740000000002</c:v>
                </c:pt>
                <c:pt idx="29">
                  <c:v>5014.2830000000004</c:v>
                </c:pt>
                <c:pt idx="30">
                  <c:v>5029.518</c:v>
                </c:pt>
                <c:pt idx="31">
                  <c:v>5078.9679999999998</c:v>
                </c:pt>
                <c:pt idx="32">
                  <c:v>5145.2069999999994</c:v>
                </c:pt>
                <c:pt idx="33">
                  <c:v>5323.3039999999992</c:v>
                </c:pt>
                <c:pt idx="34">
                  <c:v>5536.3369999999995</c:v>
                </c:pt>
                <c:pt idx="35">
                  <c:v>5756.8929999999991</c:v>
                </c:pt>
                <c:pt idx="36">
                  <c:v>6168.8589999999995</c:v>
                </c:pt>
                <c:pt idx="37">
                  <c:v>6600.887999999999</c:v>
                </c:pt>
                <c:pt idx="38">
                  <c:v>6923.6579999999994</c:v>
                </c:pt>
                <c:pt idx="39">
                  <c:v>7111.1129999999994</c:v>
                </c:pt>
                <c:pt idx="40">
                  <c:v>7187.3049999999994</c:v>
                </c:pt>
                <c:pt idx="41">
                  <c:v>7227.4109999999991</c:v>
                </c:pt>
                <c:pt idx="42">
                  <c:v>7251.7979999999989</c:v>
                </c:pt>
                <c:pt idx="43">
                  <c:v>7284.9579999999987</c:v>
                </c:pt>
                <c:pt idx="44">
                  <c:v>7347.9899999999989</c:v>
                </c:pt>
                <c:pt idx="45">
                  <c:v>7514.5859999999993</c:v>
                </c:pt>
                <c:pt idx="46">
                  <c:v>7667.8329999999996</c:v>
                </c:pt>
                <c:pt idx="47">
                  <c:v>7902.768</c:v>
                </c:pt>
                <c:pt idx="48">
                  <c:v>8179.1639999999998</c:v>
                </c:pt>
                <c:pt idx="49">
                  <c:v>8481.3269999999993</c:v>
                </c:pt>
                <c:pt idx="50">
                  <c:v>8866.6149999999998</c:v>
                </c:pt>
                <c:pt idx="51">
                  <c:v>9051.378999999999</c:v>
                </c:pt>
                <c:pt idx="52">
                  <c:v>9156.6699999999983</c:v>
                </c:pt>
                <c:pt idx="53">
                  <c:v>9182.0279999999984</c:v>
                </c:pt>
                <c:pt idx="54">
                  <c:v>9196.2949999999983</c:v>
                </c:pt>
                <c:pt idx="55">
                  <c:v>9209.8979999999974</c:v>
                </c:pt>
                <c:pt idx="56">
                  <c:v>9290.7429999999968</c:v>
                </c:pt>
                <c:pt idx="57">
                  <c:v>9397.0449999999964</c:v>
                </c:pt>
                <c:pt idx="58">
                  <c:v>9581.2599999999966</c:v>
                </c:pt>
                <c:pt idx="59">
                  <c:v>9953.7349999999969</c:v>
                </c:pt>
                <c:pt idx="60">
                  <c:v>10224.327999999998</c:v>
                </c:pt>
                <c:pt idx="61">
                  <c:v>10536.690999999997</c:v>
                </c:pt>
                <c:pt idx="62">
                  <c:v>10866.354999999998</c:v>
                </c:pt>
                <c:pt idx="63">
                  <c:v>11183.914999999997</c:v>
                </c:pt>
                <c:pt idx="64">
                  <c:v>11336.580999999996</c:v>
                </c:pt>
                <c:pt idx="65">
                  <c:v>11360.248999999996</c:v>
                </c:pt>
                <c:pt idx="66">
                  <c:v>11379.577999999996</c:v>
                </c:pt>
                <c:pt idx="67">
                  <c:v>11398.939999999995</c:v>
                </c:pt>
                <c:pt idx="68">
                  <c:v>11474.145999999995</c:v>
                </c:pt>
                <c:pt idx="69">
                  <c:v>11639.749999999995</c:v>
                </c:pt>
                <c:pt idx="70">
                  <c:v>11819.606999999995</c:v>
                </c:pt>
                <c:pt idx="71">
                  <c:v>12041.756999999994</c:v>
                </c:pt>
                <c:pt idx="72">
                  <c:v>12293.628999999994</c:v>
                </c:pt>
                <c:pt idx="73">
                  <c:v>12692.895999999993</c:v>
                </c:pt>
                <c:pt idx="74">
                  <c:v>12947.696999999993</c:v>
                </c:pt>
                <c:pt idx="75">
                  <c:v>13144.302999999993</c:v>
                </c:pt>
                <c:pt idx="76">
                  <c:v>13222.549999999992</c:v>
                </c:pt>
                <c:pt idx="77">
                  <c:v>13252.857999999993</c:v>
                </c:pt>
                <c:pt idx="78">
                  <c:v>13283.892999999993</c:v>
                </c:pt>
                <c:pt idx="79">
                  <c:v>13306.369999999994</c:v>
                </c:pt>
                <c:pt idx="80">
                  <c:v>13343.899999999994</c:v>
                </c:pt>
                <c:pt idx="81">
                  <c:v>13471.154999999993</c:v>
                </c:pt>
                <c:pt idx="82">
                  <c:v>13637.906999999994</c:v>
                </c:pt>
                <c:pt idx="83">
                  <c:v>13897.861999999994</c:v>
                </c:pt>
                <c:pt idx="84">
                  <c:v>14230.456999999993</c:v>
                </c:pt>
                <c:pt idx="85">
                  <c:v>14537.912999999993</c:v>
                </c:pt>
                <c:pt idx="86">
                  <c:v>14916.902999999993</c:v>
                </c:pt>
                <c:pt idx="87">
                  <c:v>15123.932999999994</c:v>
                </c:pt>
                <c:pt idx="88">
                  <c:v>15247.161999999993</c:v>
                </c:pt>
                <c:pt idx="89">
                  <c:v>15275.503999999994</c:v>
                </c:pt>
                <c:pt idx="90">
                  <c:v>15284.793999999994</c:v>
                </c:pt>
                <c:pt idx="91">
                  <c:v>15305.797999999995</c:v>
                </c:pt>
                <c:pt idx="92">
                  <c:v>15365.031999999996</c:v>
                </c:pt>
                <c:pt idx="93">
                  <c:v>15485.901999999996</c:v>
                </c:pt>
                <c:pt idx="94">
                  <c:v>15691.014999999996</c:v>
                </c:pt>
                <c:pt idx="95">
                  <c:v>15983.862999999996</c:v>
                </c:pt>
                <c:pt idx="96">
                  <c:v>16258.577999999996</c:v>
                </c:pt>
                <c:pt idx="97">
                  <c:v>16544.354999999996</c:v>
                </c:pt>
                <c:pt idx="98">
                  <c:v>16850.245999999996</c:v>
                </c:pt>
                <c:pt idx="99">
                  <c:v>17116.459999999995</c:v>
                </c:pt>
                <c:pt idx="100">
                  <c:v>17308.998999999996</c:v>
                </c:pt>
                <c:pt idx="101">
                  <c:v>17381.637999999995</c:v>
                </c:pt>
                <c:pt idx="102">
                  <c:v>17398.455999999995</c:v>
                </c:pt>
                <c:pt idx="103">
                  <c:v>17430.411999999993</c:v>
                </c:pt>
                <c:pt idx="104">
                  <c:v>17508.120999999992</c:v>
                </c:pt>
                <c:pt idx="105">
                  <c:v>17649.016999999993</c:v>
                </c:pt>
                <c:pt idx="106">
                  <c:v>17811.166999999994</c:v>
                </c:pt>
                <c:pt idx="107">
                  <c:v>18086.379999999994</c:v>
                </c:pt>
                <c:pt idx="108">
                  <c:v>18404.961999999992</c:v>
                </c:pt>
                <c:pt idx="109">
                  <c:v>18657.641999999993</c:v>
                </c:pt>
                <c:pt idx="110">
                  <c:v>18905.877999999993</c:v>
                </c:pt>
                <c:pt idx="111">
                  <c:v>19123.345999999994</c:v>
                </c:pt>
                <c:pt idx="112">
                  <c:v>19215.286999999993</c:v>
                </c:pt>
                <c:pt idx="113">
                  <c:v>19253.316999999992</c:v>
                </c:pt>
                <c:pt idx="114">
                  <c:v>19275.48799999999</c:v>
                </c:pt>
                <c:pt idx="115">
                  <c:v>19293.03799999999</c:v>
                </c:pt>
                <c:pt idx="116">
                  <c:v>19330.082999999988</c:v>
                </c:pt>
                <c:pt idx="117">
                  <c:v>19471.121999999988</c:v>
                </c:pt>
                <c:pt idx="118">
                  <c:v>19676.813999999988</c:v>
                </c:pt>
                <c:pt idx="119">
                  <c:v>19969.165999999987</c:v>
                </c:pt>
                <c:pt idx="120">
                  <c:v>20285.470999999987</c:v>
                </c:pt>
                <c:pt idx="121">
                  <c:v>20605.591999999986</c:v>
                </c:pt>
                <c:pt idx="122">
                  <c:v>20919.272999999986</c:v>
                </c:pt>
                <c:pt idx="123">
                  <c:v>21140.512999999988</c:v>
                </c:pt>
                <c:pt idx="124">
                  <c:v>21273.713999999989</c:v>
                </c:pt>
                <c:pt idx="125">
                  <c:v>21305.881999999991</c:v>
                </c:pt>
                <c:pt idx="126">
                  <c:v>21323.80899999999</c:v>
                </c:pt>
                <c:pt idx="127">
                  <c:v>21341.34399999999</c:v>
                </c:pt>
                <c:pt idx="128">
                  <c:v>21382.34599999999</c:v>
                </c:pt>
                <c:pt idx="129">
                  <c:v>21574.029999999992</c:v>
                </c:pt>
                <c:pt idx="130">
                  <c:v>21814.000999999993</c:v>
                </c:pt>
                <c:pt idx="131">
                  <c:v>22038.980999999992</c:v>
                </c:pt>
                <c:pt idx="132">
                  <c:v>22414.197999999993</c:v>
                </c:pt>
                <c:pt idx="133">
                  <c:v>22699.982999999993</c:v>
                </c:pt>
                <c:pt idx="134">
                  <c:v>23008.296999999991</c:v>
                </c:pt>
                <c:pt idx="135">
                  <c:v>23157.212999999992</c:v>
                </c:pt>
                <c:pt idx="136">
                  <c:v>23252.614999999991</c:v>
                </c:pt>
                <c:pt idx="137">
                  <c:v>23295.783999999992</c:v>
                </c:pt>
                <c:pt idx="138">
                  <c:v>23319.667999999991</c:v>
                </c:pt>
                <c:pt idx="139">
                  <c:v>23337.890999999992</c:v>
                </c:pt>
                <c:pt idx="140">
                  <c:v>23399.800999999992</c:v>
                </c:pt>
                <c:pt idx="141">
                  <c:v>23570.433999999994</c:v>
                </c:pt>
                <c:pt idx="142">
                  <c:v>23799.940999999995</c:v>
                </c:pt>
                <c:pt idx="143">
                  <c:v>24064.415999999994</c:v>
                </c:pt>
                <c:pt idx="144">
                  <c:v>24446.111999999994</c:v>
                </c:pt>
                <c:pt idx="145">
                  <c:v>24788.652999999995</c:v>
                </c:pt>
                <c:pt idx="146">
                  <c:v>25198.736999999994</c:v>
                </c:pt>
                <c:pt idx="147">
                  <c:v>25465.044999999995</c:v>
                </c:pt>
                <c:pt idx="148">
                  <c:v>25596.364999999994</c:v>
                </c:pt>
                <c:pt idx="149">
                  <c:v>25669.727999999996</c:v>
                </c:pt>
                <c:pt idx="150">
                  <c:v>25712.126999999997</c:v>
                </c:pt>
                <c:pt idx="151">
                  <c:v>25740.917999999998</c:v>
                </c:pt>
                <c:pt idx="152">
                  <c:v>25838.404999999999</c:v>
                </c:pt>
                <c:pt idx="153">
                  <c:v>26010.334999999999</c:v>
                </c:pt>
                <c:pt idx="154">
                  <c:v>26271.859</c:v>
                </c:pt>
                <c:pt idx="155">
                  <c:v>26560.36</c:v>
                </c:pt>
                <c:pt idx="156">
                  <c:v>26832.032999999999</c:v>
                </c:pt>
                <c:pt idx="157">
                  <c:v>27303.373</c:v>
                </c:pt>
                <c:pt idx="158">
                  <c:v>27693.138999999999</c:v>
                </c:pt>
                <c:pt idx="159">
                  <c:v>27915.967000000001</c:v>
                </c:pt>
                <c:pt idx="160">
                  <c:v>28020.008000000002</c:v>
                </c:pt>
                <c:pt idx="161">
                  <c:v>28061.396000000001</c:v>
                </c:pt>
                <c:pt idx="162">
                  <c:v>28077.315999999999</c:v>
                </c:pt>
                <c:pt idx="163">
                  <c:v>28110.866999999998</c:v>
                </c:pt>
                <c:pt idx="164">
                  <c:v>28185.969999999998</c:v>
                </c:pt>
                <c:pt idx="165">
                  <c:v>28325.808999999997</c:v>
                </c:pt>
                <c:pt idx="166">
                  <c:v>28552.477999999999</c:v>
                </c:pt>
                <c:pt idx="167">
                  <c:v>28846.510999999999</c:v>
                </c:pt>
                <c:pt idx="168">
                  <c:v>29151.198</c:v>
                </c:pt>
                <c:pt idx="169">
                  <c:v>29471.706000000002</c:v>
                </c:pt>
                <c:pt idx="170">
                  <c:v>29803.656000000003</c:v>
                </c:pt>
                <c:pt idx="171">
                  <c:v>30013.483000000004</c:v>
                </c:pt>
                <c:pt idx="172">
                  <c:v>30145.334000000003</c:v>
                </c:pt>
                <c:pt idx="173">
                  <c:v>30184.334000000003</c:v>
                </c:pt>
                <c:pt idx="174">
                  <c:v>30211.111000000001</c:v>
                </c:pt>
                <c:pt idx="175">
                  <c:v>30226.959000000003</c:v>
                </c:pt>
                <c:pt idx="176">
                  <c:v>30260.721000000001</c:v>
                </c:pt>
                <c:pt idx="177">
                  <c:v>30372.076000000001</c:v>
                </c:pt>
                <c:pt idx="178">
                  <c:v>30529.334000000003</c:v>
                </c:pt>
                <c:pt idx="179">
                  <c:v>30705.646000000004</c:v>
                </c:pt>
                <c:pt idx="180">
                  <c:v>31029.780000000006</c:v>
                </c:pt>
                <c:pt idx="181">
                  <c:v>31177.058000000005</c:v>
                </c:pt>
                <c:pt idx="182">
                  <c:v>31542.967000000004</c:v>
                </c:pt>
                <c:pt idx="183">
                  <c:v>31708.952000000005</c:v>
                </c:pt>
                <c:pt idx="184">
                  <c:v>31813.449000000004</c:v>
                </c:pt>
                <c:pt idx="185">
                  <c:v>31864.944000000003</c:v>
                </c:pt>
                <c:pt idx="186">
                  <c:v>31883.153000000002</c:v>
                </c:pt>
                <c:pt idx="187">
                  <c:v>31913.762000000002</c:v>
                </c:pt>
                <c:pt idx="188">
                  <c:v>32020.001000000004</c:v>
                </c:pt>
                <c:pt idx="189">
                  <c:v>32163.482000000004</c:v>
                </c:pt>
                <c:pt idx="190">
                  <c:v>32417.503000000004</c:v>
                </c:pt>
                <c:pt idx="191">
                  <c:v>32772.273000000001</c:v>
                </c:pt>
                <c:pt idx="192">
                  <c:v>33208.33</c:v>
                </c:pt>
                <c:pt idx="193">
                  <c:v>33624.304000000004</c:v>
                </c:pt>
                <c:pt idx="194">
                  <c:v>33935.466</c:v>
                </c:pt>
                <c:pt idx="195">
                  <c:v>34168.607000000004</c:v>
                </c:pt>
                <c:pt idx="196">
                  <c:v>34250.69</c:v>
                </c:pt>
                <c:pt idx="197">
                  <c:v>34283.383000000002</c:v>
                </c:pt>
                <c:pt idx="198">
                  <c:v>34294.162000000004</c:v>
                </c:pt>
                <c:pt idx="199">
                  <c:v>34321.640000000007</c:v>
                </c:pt>
                <c:pt idx="200">
                  <c:v>34346.363000000005</c:v>
                </c:pt>
                <c:pt idx="201">
                  <c:v>34484.781000000003</c:v>
                </c:pt>
                <c:pt idx="202">
                  <c:v>34676.329000000005</c:v>
                </c:pt>
                <c:pt idx="203">
                  <c:v>34945.619000000006</c:v>
                </c:pt>
                <c:pt idx="204">
                  <c:v>35236.819000000003</c:v>
                </c:pt>
                <c:pt idx="205">
                  <c:v>35632.438000000002</c:v>
                </c:pt>
                <c:pt idx="206">
                  <c:v>35999.853999999999</c:v>
                </c:pt>
                <c:pt idx="207">
                  <c:v>36276.506999999998</c:v>
                </c:pt>
                <c:pt idx="208">
                  <c:v>36365.593000000001</c:v>
                </c:pt>
                <c:pt idx="209">
                  <c:v>36396.071000000004</c:v>
                </c:pt>
                <c:pt idx="210">
                  <c:v>36415.757000000005</c:v>
                </c:pt>
                <c:pt idx="211">
                  <c:v>36452.628000000004</c:v>
                </c:pt>
                <c:pt idx="212">
                  <c:v>36534.752000000008</c:v>
                </c:pt>
                <c:pt idx="213">
                  <c:v>36689.185000000005</c:v>
                </c:pt>
                <c:pt idx="214">
                  <c:v>36935.505000000005</c:v>
                </c:pt>
                <c:pt idx="215">
                  <c:v>37200.960000000006</c:v>
                </c:pt>
                <c:pt idx="216">
                  <c:v>37487.376000000004</c:v>
                </c:pt>
                <c:pt idx="217">
                  <c:v>37775.478000000003</c:v>
                </c:pt>
                <c:pt idx="218">
                  <c:v>38106.978999999999</c:v>
                </c:pt>
                <c:pt idx="219">
                  <c:v>38350.173000000003</c:v>
                </c:pt>
                <c:pt idx="220">
                  <c:v>38470.834999999999</c:v>
                </c:pt>
                <c:pt idx="221">
                  <c:v>38502.106</c:v>
                </c:pt>
                <c:pt idx="222">
                  <c:v>38520.923000000003</c:v>
                </c:pt>
                <c:pt idx="223">
                  <c:v>38546.741000000002</c:v>
                </c:pt>
                <c:pt idx="224">
                  <c:v>38600.983</c:v>
                </c:pt>
                <c:pt idx="225">
                  <c:v>38777.451000000001</c:v>
                </c:pt>
                <c:pt idx="226">
                  <c:v>38961.330999999998</c:v>
                </c:pt>
                <c:pt idx="227">
                  <c:v>39225.517999999996</c:v>
                </c:pt>
                <c:pt idx="228">
                  <c:v>39511.387999999999</c:v>
                </c:pt>
                <c:pt idx="229">
                  <c:v>39822.173000000003</c:v>
                </c:pt>
                <c:pt idx="230">
                  <c:v>40158.167000000001</c:v>
                </c:pt>
                <c:pt idx="231">
                  <c:v>40433.847000000002</c:v>
                </c:pt>
                <c:pt idx="232">
                  <c:v>40562.986000000004</c:v>
                </c:pt>
                <c:pt idx="233">
                  <c:v>40594.203000000001</c:v>
                </c:pt>
                <c:pt idx="234">
                  <c:v>40604.207999999999</c:v>
                </c:pt>
                <c:pt idx="235">
                  <c:v>40636.807000000001</c:v>
                </c:pt>
                <c:pt idx="236">
                  <c:v>40678.114000000001</c:v>
                </c:pt>
                <c:pt idx="237">
                  <c:v>40831.286</c:v>
                </c:pt>
                <c:pt idx="238">
                  <c:v>41045.360000000001</c:v>
                </c:pt>
                <c:pt idx="239">
                  <c:v>41305.277999999998</c:v>
                </c:pt>
                <c:pt idx="240">
                  <c:v>41607.430999999997</c:v>
                </c:pt>
                <c:pt idx="241">
                  <c:v>41975.300999999999</c:v>
                </c:pt>
                <c:pt idx="242">
                  <c:v>42333.894999999997</c:v>
                </c:pt>
                <c:pt idx="243">
                  <c:v>42592.233</c:v>
                </c:pt>
                <c:pt idx="244">
                  <c:v>42669.561999999998</c:v>
                </c:pt>
                <c:pt idx="245">
                  <c:v>42703.457999999999</c:v>
                </c:pt>
                <c:pt idx="246">
                  <c:v>42730.135999999999</c:v>
                </c:pt>
                <c:pt idx="247">
                  <c:v>42754.843999999997</c:v>
                </c:pt>
                <c:pt idx="248">
                  <c:v>42839.536999999997</c:v>
                </c:pt>
                <c:pt idx="249">
                  <c:v>42995.702999999994</c:v>
                </c:pt>
                <c:pt idx="250">
                  <c:v>43267.893999999993</c:v>
                </c:pt>
                <c:pt idx="251">
                  <c:v>43635.70199999999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49-44E9-95C4-6EFF220D2C07}"/>
            </c:ext>
          </c:extLst>
        </c:ser>
        <c:ser>
          <c:idx val="4"/>
          <c:order val="5"/>
          <c:tx>
            <c:strRef>
              <c:f>'P Accumulated'!$P$2:$P$3</c:f>
              <c:strCache>
                <c:ptCount val="2"/>
                <c:pt idx="0">
                  <c:v>P accumulated</c:v>
                </c:pt>
                <c:pt idx="1">
                  <c:v>Amazon basin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Accumulated'!$P$4:$P$255</c:f>
              <c:numCache>
                <c:formatCode>0.00</c:formatCode>
                <c:ptCount val="252"/>
                <c:pt idx="0">
                  <c:v>274.69499999999999</c:v>
                </c:pt>
                <c:pt idx="1">
                  <c:v>493.82399999999996</c:v>
                </c:pt>
                <c:pt idx="2">
                  <c:v>765.38999999999987</c:v>
                </c:pt>
                <c:pt idx="3">
                  <c:v>979.08299999999986</c:v>
                </c:pt>
                <c:pt idx="4">
                  <c:v>1168.4659999999999</c:v>
                </c:pt>
                <c:pt idx="5">
                  <c:v>1304.9969999999998</c:v>
                </c:pt>
                <c:pt idx="6">
                  <c:v>1422.0839999999998</c:v>
                </c:pt>
                <c:pt idx="7">
                  <c:v>1496.1109999999999</c:v>
                </c:pt>
                <c:pt idx="8">
                  <c:v>1625.559</c:v>
                </c:pt>
                <c:pt idx="9">
                  <c:v>1774.634</c:v>
                </c:pt>
                <c:pt idx="10">
                  <c:v>1947.65</c:v>
                </c:pt>
                <c:pt idx="11">
                  <c:v>2190.0140000000001</c:v>
                </c:pt>
                <c:pt idx="12">
                  <c:v>2409.2260000000001</c:v>
                </c:pt>
                <c:pt idx="13">
                  <c:v>2656.9990000000003</c:v>
                </c:pt>
                <c:pt idx="14">
                  <c:v>2917.5640000000003</c:v>
                </c:pt>
                <c:pt idx="15">
                  <c:v>3160.8820000000005</c:v>
                </c:pt>
                <c:pt idx="16">
                  <c:v>3366.4460000000004</c:v>
                </c:pt>
                <c:pt idx="17">
                  <c:v>3494.1970000000006</c:v>
                </c:pt>
                <c:pt idx="18">
                  <c:v>3610.0330000000004</c:v>
                </c:pt>
                <c:pt idx="19">
                  <c:v>3709.7260000000006</c:v>
                </c:pt>
                <c:pt idx="20">
                  <c:v>3810.9710000000005</c:v>
                </c:pt>
                <c:pt idx="21">
                  <c:v>3965.5860000000002</c:v>
                </c:pt>
                <c:pt idx="22">
                  <c:v>4126.4140000000007</c:v>
                </c:pt>
                <c:pt idx="23">
                  <c:v>4353.9720000000007</c:v>
                </c:pt>
                <c:pt idx="24">
                  <c:v>4559.5260000000007</c:v>
                </c:pt>
                <c:pt idx="25">
                  <c:v>4799.1250000000009</c:v>
                </c:pt>
                <c:pt idx="26">
                  <c:v>5073.2300000000014</c:v>
                </c:pt>
                <c:pt idx="27">
                  <c:v>5303.6230000000014</c:v>
                </c:pt>
                <c:pt idx="28">
                  <c:v>5501.4110000000019</c:v>
                </c:pt>
                <c:pt idx="29">
                  <c:v>5652.2700000000023</c:v>
                </c:pt>
                <c:pt idx="30">
                  <c:v>5752.8080000000018</c:v>
                </c:pt>
                <c:pt idx="31">
                  <c:v>5859.1210000000019</c:v>
                </c:pt>
                <c:pt idx="32">
                  <c:v>5981.8720000000021</c:v>
                </c:pt>
                <c:pt idx="33">
                  <c:v>6142.010000000002</c:v>
                </c:pt>
                <c:pt idx="34">
                  <c:v>6311.4690000000019</c:v>
                </c:pt>
                <c:pt idx="35">
                  <c:v>6513.7890000000016</c:v>
                </c:pt>
                <c:pt idx="36">
                  <c:v>6756.5810000000019</c:v>
                </c:pt>
                <c:pt idx="37">
                  <c:v>7007.4720000000016</c:v>
                </c:pt>
                <c:pt idx="38">
                  <c:v>7283.9610000000011</c:v>
                </c:pt>
                <c:pt idx="39">
                  <c:v>7503.2750000000015</c:v>
                </c:pt>
                <c:pt idx="40">
                  <c:v>7680.5450000000019</c:v>
                </c:pt>
                <c:pt idx="41">
                  <c:v>7805.9970000000021</c:v>
                </c:pt>
                <c:pt idx="42">
                  <c:v>7933.7680000000018</c:v>
                </c:pt>
                <c:pt idx="43">
                  <c:v>8034.4220000000023</c:v>
                </c:pt>
                <c:pt idx="44">
                  <c:v>8152.5090000000027</c:v>
                </c:pt>
                <c:pt idx="45">
                  <c:v>8315.8240000000023</c:v>
                </c:pt>
                <c:pt idx="46">
                  <c:v>8492.733000000002</c:v>
                </c:pt>
                <c:pt idx="47">
                  <c:v>8704.4460000000017</c:v>
                </c:pt>
                <c:pt idx="48">
                  <c:v>8928.8640000000014</c:v>
                </c:pt>
                <c:pt idx="49">
                  <c:v>9188.1650000000009</c:v>
                </c:pt>
                <c:pt idx="50">
                  <c:v>9476.2360000000008</c:v>
                </c:pt>
                <c:pt idx="51">
                  <c:v>9706.9940000000006</c:v>
                </c:pt>
                <c:pt idx="52">
                  <c:v>9887.2080000000005</c:v>
                </c:pt>
                <c:pt idx="53">
                  <c:v>9993.8360000000011</c:v>
                </c:pt>
                <c:pt idx="54">
                  <c:v>10085.867000000002</c:v>
                </c:pt>
                <c:pt idx="55">
                  <c:v>10167.294000000002</c:v>
                </c:pt>
                <c:pt idx="56">
                  <c:v>10259.294000000002</c:v>
                </c:pt>
                <c:pt idx="57">
                  <c:v>10414.202000000001</c:v>
                </c:pt>
                <c:pt idx="58">
                  <c:v>10597.455000000002</c:v>
                </c:pt>
                <c:pt idx="59">
                  <c:v>10868.886000000002</c:v>
                </c:pt>
                <c:pt idx="60">
                  <c:v>11144.624000000002</c:v>
                </c:pt>
                <c:pt idx="61">
                  <c:v>11397.373000000001</c:v>
                </c:pt>
                <c:pt idx="62">
                  <c:v>11669.255000000001</c:v>
                </c:pt>
                <c:pt idx="63">
                  <c:v>11913.506000000001</c:v>
                </c:pt>
                <c:pt idx="64">
                  <c:v>12105.555000000002</c:v>
                </c:pt>
                <c:pt idx="65">
                  <c:v>12240.872000000003</c:v>
                </c:pt>
                <c:pt idx="66">
                  <c:v>12353.223000000004</c:v>
                </c:pt>
                <c:pt idx="67">
                  <c:v>12446.701000000003</c:v>
                </c:pt>
                <c:pt idx="68">
                  <c:v>12556.137000000002</c:v>
                </c:pt>
                <c:pt idx="69">
                  <c:v>12714.916000000003</c:v>
                </c:pt>
                <c:pt idx="70">
                  <c:v>12913.617000000002</c:v>
                </c:pt>
                <c:pt idx="71">
                  <c:v>13139.012000000002</c:v>
                </c:pt>
                <c:pt idx="72">
                  <c:v>13371.982000000002</c:v>
                </c:pt>
                <c:pt idx="73">
                  <c:v>13586.257000000001</c:v>
                </c:pt>
                <c:pt idx="74">
                  <c:v>13876.523000000001</c:v>
                </c:pt>
                <c:pt idx="75">
                  <c:v>14118.467000000001</c:v>
                </c:pt>
                <c:pt idx="76">
                  <c:v>14313.69</c:v>
                </c:pt>
                <c:pt idx="77">
                  <c:v>14433.143</c:v>
                </c:pt>
                <c:pt idx="78">
                  <c:v>14547.019</c:v>
                </c:pt>
                <c:pt idx="79">
                  <c:v>14639.259</c:v>
                </c:pt>
                <c:pt idx="80">
                  <c:v>14743.633</c:v>
                </c:pt>
                <c:pt idx="81">
                  <c:v>14911.374</c:v>
                </c:pt>
                <c:pt idx="82">
                  <c:v>15100.782999999999</c:v>
                </c:pt>
                <c:pt idx="83">
                  <c:v>15349.415999999999</c:v>
                </c:pt>
                <c:pt idx="84">
                  <c:v>15634.514999999999</c:v>
                </c:pt>
                <c:pt idx="85">
                  <c:v>15891.803</c:v>
                </c:pt>
                <c:pt idx="86">
                  <c:v>16181.692999999999</c:v>
                </c:pt>
                <c:pt idx="87">
                  <c:v>16395.601999999999</c:v>
                </c:pt>
                <c:pt idx="88">
                  <c:v>16595.879999999997</c:v>
                </c:pt>
                <c:pt idx="89">
                  <c:v>16721.193999999996</c:v>
                </c:pt>
                <c:pt idx="90">
                  <c:v>16826.690999999995</c:v>
                </c:pt>
                <c:pt idx="91">
                  <c:v>16920.748999999996</c:v>
                </c:pt>
                <c:pt idx="92">
                  <c:v>17032.740999999995</c:v>
                </c:pt>
                <c:pt idx="93">
                  <c:v>17190.891999999996</c:v>
                </c:pt>
                <c:pt idx="94">
                  <c:v>17378.207999999995</c:v>
                </c:pt>
                <c:pt idx="95">
                  <c:v>17639.024999999994</c:v>
                </c:pt>
                <c:pt idx="96">
                  <c:v>17916.472999999994</c:v>
                </c:pt>
                <c:pt idx="97">
                  <c:v>18188.615999999995</c:v>
                </c:pt>
                <c:pt idx="98">
                  <c:v>18486.979999999996</c:v>
                </c:pt>
                <c:pt idx="99">
                  <c:v>18744.271999999997</c:v>
                </c:pt>
                <c:pt idx="100">
                  <c:v>18942.209999999995</c:v>
                </c:pt>
                <c:pt idx="101">
                  <c:v>19104.909999999996</c:v>
                </c:pt>
                <c:pt idx="102">
                  <c:v>19205.999999999996</c:v>
                </c:pt>
                <c:pt idx="103">
                  <c:v>19298.580999999995</c:v>
                </c:pt>
                <c:pt idx="104">
                  <c:v>19394.382999999994</c:v>
                </c:pt>
                <c:pt idx="105">
                  <c:v>19526.967999999993</c:v>
                </c:pt>
                <c:pt idx="106">
                  <c:v>19690.672999999995</c:v>
                </c:pt>
                <c:pt idx="107">
                  <c:v>19929.809999999994</c:v>
                </c:pt>
                <c:pt idx="108">
                  <c:v>20173.316999999995</c:v>
                </c:pt>
                <c:pt idx="109">
                  <c:v>20405.140999999996</c:v>
                </c:pt>
                <c:pt idx="110">
                  <c:v>20651.126999999997</c:v>
                </c:pt>
                <c:pt idx="111">
                  <c:v>20881.535999999996</c:v>
                </c:pt>
                <c:pt idx="112">
                  <c:v>21059.917999999998</c:v>
                </c:pt>
                <c:pt idx="113">
                  <c:v>21178.485999999997</c:v>
                </c:pt>
                <c:pt idx="114">
                  <c:v>21287.484999999997</c:v>
                </c:pt>
                <c:pt idx="115">
                  <c:v>21363.585999999996</c:v>
                </c:pt>
                <c:pt idx="116">
                  <c:v>21454.474999999995</c:v>
                </c:pt>
                <c:pt idx="117">
                  <c:v>21606.944999999996</c:v>
                </c:pt>
                <c:pt idx="118">
                  <c:v>21796.775999999994</c:v>
                </c:pt>
                <c:pt idx="119">
                  <c:v>22024.668999999994</c:v>
                </c:pt>
                <c:pt idx="120">
                  <c:v>22289.444999999996</c:v>
                </c:pt>
                <c:pt idx="121">
                  <c:v>22576.198999999997</c:v>
                </c:pt>
                <c:pt idx="122">
                  <c:v>22868.661999999997</c:v>
                </c:pt>
                <c:pt idx="123">
                  <c:v>23121.637999999995</c:v>
                </c:pt>
                <c:pt idx="124">
                  <c:v>23322.508999999995</c:v>
                </c:pt>
                <c:pt idx="125">
                  <c:v>23448.490999999995</c:v>
                </c:pt>
                <c:pt idx="126">
                  <c:v>23550.451999999994</c:v>
                </c:pt>
                <c:pt idx="127">
                  <c:v>23629.980999999992</c:v>
                </c:pt>
                <c:pt idx="128">
                  <c:v>23747.663999999993</c:v>
                </c:pt>
                <c:pt idx="129">
                  <c:v>23921.694999999992</c:v>
                </c:pt>
                <c:pt idx="130">
                  <c:v>24115.100999999991</c:v>
                </c:pt>
                <c:pt idx="131">
                  <c:v>24346.36199999999</c:v>
                </c:pt>
                <c:pt idx="132">
                  <c:v>24635.82599999999</c:v>
                </c:pt>
                <c:pt idx="133">
                  <c:v>24923.425999999989</c:v>
                </c:pt>
                <c:pt idx="134">
                  <c:v>25211.721999999987</c:v>
                </c:pt>
                <c:pt idx="135">
                  <c:v>25452.894999999986</c:v>
                </c:pt>
                <c:pt idx="136">
                  <c:v>25628.277999999988</c:v>
                </c:pt>
                <c:pt idx="137">
                  <c:v>25745.253999999986</c:v>
                </c:pt>
                <c:pt idx="138">
                  <c:v>25857.290999999987</c:v>
                </c:pt>
                <c:pt idx="139">
                  <c:v>25937.469999999987</c:v>
                </c:pt>
                <c:pt idx="140">
                  <c:v>26048.126999999986</c:v>
                </c:pt>
                <c:pt idx="141">
                  <c:v>26204.929999999986</c:v>
                </c:pt>
                <c:pt idx="142">
                  <c:v>26397.069999999985</c:v>
                </c:pt>
                <c:pt idx="143">
                  <c:v>26629.791999999987</c:v>
                </c:pt>
                <c:pt idx="144">
                  <c:v>26882.251999999986</c:v>
                </c:pt>
                <c:pt idx="145">
                  <c:v>27181.556999999986</c:v>
                </c:pt>
                <c:pt idx="146">
                  <c:v>27473.996999999985</c:v>
                </c:pt>
                <c:pt idx="147">
                  <c:v>27700.754999999986</c:v>
                </c:pt>
                <c:pt idx="148">
                  <c:v>27913.833999999988</c:v>
                </c:pt>
                <c:pt idx="149">
                  <c:v>28056.060999999987</c:v>
                </c:pt>
                <c:pt idx="150">
                  <c:v>28177.464999999986</c:v>
                </c:pt>
                <c:pt idx="151">
                  <c:v>28298.616999999984</c:v>
                </c:pt>
                <c:pt idx="152">
                  <c:v>28424.309999999983</c:v>
                </c:pt>
                <c:pt idx="153">
                  <c:v>28600.421999999984</c:v>
                </c:pt>
                <c:pt idx="154">
                  <c:v>28824.596999999983</c:v>
                </c:pt>
                <c:pt idx="155">
                  <c:v>29044.698999999982</c:v>
                </c:pt>
                <c:pt idx="156">
                  <c:v>29301.657999999981</c:v>
                </c:pt>
                <c:pt idx="157">
                  <c:v>29591.924999999981</c:v>
                </c:pt>
                <c:pt idx="158">
                  <c:v>29915.75799999998</c:v>
                </c:pt>
                <c:pt idx="159">
                  <c:v>30164.465999999979</c:v>
                </c:pt>
                <c:pt idx="160">
                  <c:v>30393.609999999979</c:v>
                </c:pt>
                <c:pt idx="161">
                  <c:v>30530.47099999998</c:v>
                </c:pt>
                <c:pt idx="162">
                  <c:v>30623.184999999979</c:v>
                </c:pt>
                <c:pt idx="163">
                  <c:v>30728.38499999998</c:v>
                </c:pt>
                <c:pt idx="164">
                  <c:v>30837.163999999979</c:v>
                </c:pt>
                <c:pt idx="165">
                  <c:v>30993.82799999998</c:v>
                </c:pt>
                <c:pt idx="166">
                  <c:v>31205.839999999978</c:v>
                </c:pt>
                <c:pt idx="167">
                  <c:v>31418.031999999977</c:v>
                </c:pt>
                <c:pt idx="168">
                  <c:v>31686.352999999977</c:v>
                </c:pt>
                <c:pt idx="169">
                  <c:v>31914.060999999976</c:v>
                </c:pt>
                <c:pt idx="170">
                  <c:v>32216.645999999975</c:v>
                </c:pt>
                <c:pt idx="171">
                  <c:v>32453.809999999976</c:v>
                </c:pt>
                <c:pt idx="172">
                  <c:v>32656.098999999977</c:v>
                </c:pt>
                <c:pt idx="173">
                  <c:v>32766.649999999976</c:v>
                </c:pt>
                <c:pt idx="174">
                  <c:v>32863.823999999979</c:v>
                </c:pt>
                <c:pt idx="175">
                  <c:v>32948.04599999998</c:v>
                </c:pt>
                <c:pt idx="176">
                  <c:v>33022.636999999981</c:v>
                </c:pt>
                <c:pt idx="177">
                  <c:v>33134.342999999979</c:v>
                </c:pt>
                <c:pt idx="178">
                  <c:v>33281.564999999981</c:v>
                </c:pt>
                <c:pt idx="179">
                  <c:v>33439.804999999978</c:v>
                </c:pt>
                <c:pt idx="180">
                  <c:v>33640.514999999978</c:v>
                </c:pt>
                <c:pt idx="181">
                  <c:v>33843.282999999974</c:v>
                </c:pt>
                <c:pt idx="182">
                  <c:v>34146.721999999972</c:v>
                </c:pt>
                <c:pt idx="183">
                  <c:v>34380.022999999972</c:v>
                </c:pt>
                <c:pt idx="184">
                  <c:v>34550.039999999972</c:v>
                </c:pt>
                <c:pt idx="185">
                  <c:v>34672.138999999974</c:v>
                </c:pt>
                <c:pt idx="186">
                  <c:v>34784.273999999976</c:v>
                </c:pt>
                <c:pt idx="187">
                  <c:v>34880.783999999978</c:v>
                </c:pt>
                <c:pt idx="188">
                  <c:v>35005.147999999979</c:v>
                </c:pt>
                <c:pt idx="189">
                  <c:v>35165.025999999976</c:v>
                </c:pt>
                <c:pt idx="190">
                  <c:v>35356.254999999976</c:v>
                </c:pt>
                <c:pt idx="191">
                  <c:v>35625.871999999974</c:v>
                </c:pt>
                <c:pt idx="192">
                  <c:v>35956.428999999975</c:v>
                </c:pt>
                <c:pt idx="193">
                  <c:v>36229.956999999973</c:v>
                </c:pt>
                <c:pt idx="194">
                  <c:v>36548.95799999997</c:v>
                </c:pt>
                <c:pt idx="195">
                  <c:v>36789.797999999966</c:v>
                </c:pt>
                <c:pt idx="196">
                  <c:v>36969.011999999966</c:v>
                </c:pt>
                <c:pt idx="197">
                  <c:v>37093.129999999968</c:v>
                </c:pt>
                <c:pt idx="198">
                  <c:v>37176.038999999968</c:v>
                </c:pt>
                <c:pt idx="199">
                  <c:v>37269.635999999969</c:v>
                </c:pt>
                <c:pt idx="200">
                  <c:v>37389.439999999966</c:v>
                </c:pt>
                <c:pt idx="201">
                  <c:v>37529.782999999967</c:v>
                </c:pt>
                <c:pt idx="202">
                  <c:v>37735.455999999969</c:v>
                </c:pt>
                <c:pt idx="203">
                  <c:v>37986.593999999968</c:v>
                </c:pt>
                <c:pt idx="204">
                  <c:v>38227.462999999967</c:v>
                </c:pt>
                <c:pt idx="205">
                  <c:v>38485.501999999964</c:v>
                </c:pt>
                <c:pt idx="206">
                  <c:v>38759.731999999967</c:v>
                </c:pt>
                <c:pt idx="207">
                  <c:v>39013.770999999964</c:v>
                </c:pt>
                <c:pt idx="208">
                  <c:v>39223.407999999967</c:v>
                </c:pt>
                <c:pt idx="209">
                  <c:v>39338.626999999964</c:v>
                </c:pt>
                <c:pt idx="210">
                  <c:v>39442.882999999965</c:v>
                </c:pt>
                <c:pt idx="211">
                  <c:v>39553.330999999962</c:v>
                </c:pt>
                <c:pt idx="212">
                  <c:v>39674.812999999966</c:v>
                </c:pt>
                <c:pt idx="213">
                  <c:v>39843.087999999967</c:v>
                </c:pt>
                <c:pt idx="214">
                  <c:v>40066.08699999997</c:v>
                </c:pt>
                <c:pt idx="215">
                  <c:v>40286.438999999969</c:v>
                </c:pt>
                <c:pt idx="216">
                  <c:v>40558.367999999966</c:v>
                </c:pt>
                <c:pt idx="217">
                  <c:v>40800.808999999965</c:v>
                </c:pt>
                <c:pt idx="218">
                  <c:v>41081.410999999964</c:v>
                </c:pt>
                <c:pt idx="219">
                  <c:v>41328.783999999963</c:v>
                </c:pt>
                <c:pt idx="220">
                  <c:v>41550.647999999965</c:v>
                </c:pt>
                <c:pt idx="221">
                  <c:v>41693.189999999966</c:v>
                </c:pt>
                <c:pt idx="222">
                  <c:v>41799.685999999965</c:v>
                </c:pt>
                <c:pt idx="223">
                  <c:v>41885.860999999968</c:v>
                </c:pt>
                <c:pt idx="224">
                  <c:v>42004.148999999969</c:v>
                </c:pt>
                <c:pt idx="225">
                  <c:v>42174.037999999971</c:v>
                </c:pt>
                <c:pt idx="226">
                  <c:v>42385.267999999975</c:v>
                </c:pt>
                <c:pt idx="227">
                  <c:v>42672.049999999974</c:v>
                </c:pt>
                <c:pt idx="228">
                  <c:v>42878.893999999971</c:v>
                </c:pt>
                <c:pt idx="229">
                  <c:v>43108.523999999969</c:v>
                </c:pt>
                <c:pt idx="230">
                  <c:v>43360.850999999966</c:v>
                </c:pt>
                <c:pt idx="231">
                  <c:v>43590.369999999966</c:v>
                </c:pt>
                <c:pt idx="232">
                  <c:v>43799.518999999964</c:v>
                </c:pt>
                <c:pt idx="233">
                  <c:v>43931.493999999962</c:v>
                </c:pt>
                <c:pt idx="234">
                  <c:v>44036.461999999963</c:v>
                </c:pt>
                <c:pt idx="235">
                  <c:v>44123.497999999963</c:v>
                </c:pt>
                <c:pt idx="236">
                  <c:v>44228.165999999961</c:v>
                </c:pt>
                <c:pt idx="237">
                  <c:v>44358.734999999964</c:v>
                </c:pt>
                <c:pt idx="238">
                  <c:v>44552.156999999963</c:v>
                </c:pt>
                <c:pt idx="239">
                  <c:v>44799.641999999963</c:v>
                </c:pt>
                <c:pt idx="240">
                  <c:v>45086.422999999966</c:v>
                </c:pt>
                <c:pt idx="241">
                  <c:v>45369.159999999967</c:v>
                </c:pt>
                <c:pt idx="242">
                  <c:v>45689.861999999965</c:v>
                </c:pt>
                <c:pt idx="243">
                  <c:v>45947.649999999965</c:v>
                </c:pt>
                <c:pt idx="244">
                  <c:v>46110.878999999964</c:v>
                </c:pt>
                <c:pt idx="245">
                  <c:v>46246.383999999962</c:v>
                </c:pt>
                <c:pt idx="246">
                  <c:v>46343.580999999962</c:v>
                </c:pt>
                <c:pt idx="247">
                  <c:v>46440.907999999959</c:v>
                </c:pt>
                <c:pt idx="248">
                  <c:v>46563.425999999956</c:v>
                </c:pt>
                <c:pt idx="249">
                  <c:v>46715.878999999957</c:v>
                </c:pt>
                <c:pt idx="250">
                  <c:v>46948.696999999956</c:v>
                </c:pt>
                <c:pt idx="251">
                  <c:v>47243.491999999955</c:v>
                </c:pt>
              </c:numCache>
            </c:numRef>
          </c:xVal>
          <c:yVal>
            <c:numRef>
              <c:f>'P Accumulated'!$P$4:$P$255</c:f>
              <c:numCache>
                <c:formatCode>0.00</c:formatCode>
                <c:ptCount val="252"/>
                <c:pt idx="0">
                  <c:v>274.69499999999999</c:v>
                </c:pt>
                <c:pt idx="1">
                  <c:v>493.82399999999996</c:v>
                </c:pt>
                <c:pt idx="2">
                  <c:v>765.38999999999987</c:v>
                </c:pt>
                <c:pt idx="3">
                  <c:v>979.08299999999986</c:v>
                </c:pt>
                <c:pt idx="4">
                  <c:v>1168.4659999999999</c:v>
                </c:pt>
                <c:pt idx="5">
                  <c:v>1304.9969999999998</c:v>
                </c:pt>
                <c:pt idx="6">
                  <c:v>1422.0839999999998</c:v>
                </c:pt>
                <c:pt idx="7">
                  <c:v>1496.1109999999999</c:v>
                </c:pt>
                <c:pt idx="8">
                  <c:v>1625.559</c:v>
                </c:pt>
                <c:pt idx="9">
                  <c:v>1774.634</c:v>
                </c:pt>
                <c:pt idx="10">
                  <c:v>1947.65</c:v>
                </c:pt>
                <c:pt idx="11">
                  <c:v>2190.0140000000001</c:v>
                </c:pt>
                <c:pt idx="12">
                  <c:v>2409.2260000000001</c:v>
                </c:pt>
                <c:pt idx="13">
                  <c:v>2656.9990000000003</c:v>
                </c:pt>
                <c:pt idx="14">
                  <c:v>2917.5640000000003</c:v>
                </c:pt>
                <c:pt idx="15">
                  <c:v>3160.8820000000005</c:v>
                </c:pt>
                <c:pt idx="16">
                  <c:v>3366.4460000000004</c:v>
                </c:pt>
                <c:pt idx="17">
                  <c:v>3494.1970000000006</c:v>
                </c:pt>
                <c:pt idx="18">
                  <c:v>3610.0330000000004</c:v>
                </c:pt>
                <c:pt idx="19">
                  <c:v>3709.7260000000006</c:v>
                </c:pt>
                <c:pt idx="20">
                  <c:v>3810.9710000000005</c:v>
                </c:pt>
                <c:pt idx="21">
                  <c:v>3965.5860000000002</c:v>
                </c:pt>
                <c:pt idx="22">
                  <c:v>4126.4140000000007</c:v>
                </c:pt>
                <c:pt idx="23">
                  <c:v>4353.9720000000007</c:v>
                </c:pt>
                <c:pt idx="24">
                  <c:v>4559.5260000000007</c:v>
                </c:pt>
                <c:pt idx="25">
                  <c:v>4799.1250000000009</c:v>
                </c:pt>
                <c:pt idx="26">
                  <c:v>5073.2300000000014</c:v>
                </c:pt>
                <c:pt idx="27">
                  <c:v>5303.6230000000014</c:v>
                </c:pt>
                <c:pt idx="28">
                  <c:v>5501.4110000000019</c:v>
                </c:pt>
                <c:pt idx="29">
                  <c:v>5652.2700000000023</c:v>
                </c:pt>
                <c:pt idx="30">
                  <c:v>5752.8080000000018</c:v>
                </c:pt>
                <c:pt idx="31">
                  <c:v>5859.1210000000019</c:v>
                </c:pt>
                <c:pt idx="32">
                  <c:v>5981.8720000000021</c:v>
                </c:pt>
                <c:pt idx="33">
                  <c:v>6142.010000000002</c:v>
                </c:pt>
                <c:pt idx="34">
                  <c:v>6311.4690000000019</c:v>
                </c:pt>
                <c:pt idx="35">
                  <c:v>6513.7890000000016</c:v>
                </c:pt>
                <c:pt idx="36">
                  <c:v>6756.5810000000019</c:v>
                </c:pt>
                <c:pt idx="37">
                  <c:v>7007.4720000000016</c:v>
                </c:pt>
                <c:pt idx="38">
                  <c:v>7283.9610000000011</c:v>
                </c:pt>
                <c:pt idx="39">
                  <c:v>7503.2750000000015</c:v>
                </c:pt>
                <c:pt idx="40">
                  <c:v>7680.5450000000019</c:v>
                </c:pt>
                <c:pt idx="41">
                  <c:v>7805.9970000000021</c:v>
                </c:pt>
                <c:pt idx="42">
                  <c:v>7933.7680000000018</c:v>
                </c:pt>
                <c:pt idx="43">
                  <c:v>8034.4220000000023</c:v>
                </c:pt>
                <c:pt idx="44">
                  <c:v>8152.5090000000027</c:v>
                </c:pt>
                <c:pt idx="45">
                  <c:v>8315.8240000000023</c:v>
                </c:pt>
                <c:pt idx="46">
                  <c:v>8492.733000000002</c:v>
                </c:pt>
                <c:pt idx="47">
                  <c:v>8704.4460000000017</c:v>
                </c:pt>
                <c:pt idx="48">
                  <c:v>8928.8640000000014</c:v>
                </c:pt>
                <c:pt idx="49">
                  <c:v>9188.1650000000009</c:v>
                </c:pt>
                <c:pt idx="50">
                  <c:v>9476.2360000000008</c:v>
                </c:pt>
                <c:pt idx="51">
                  <c:v>9706.9940000000006</c:v>
                </c:pt>
                <c:pt idx="52">
                  <c:v>9887.2080000000005</c:v>
                </c:pt>
                <c:pt idx="53">
                  <c:v>9993.8360000000011</c:v>
                </c:pt>
                <c:pt idx="54">
                  <c:v>10085.867000000002</c:v>
                </c:pt>
                <c:pt idx="55">
                  <c:v>10167.294000000002</c:v>
                </c:pt>
                <c:pt idx="56">
                  <c:v>10259.294000000002</c:v>
                </c:pt>
                <c:pt idx="57">
                  <c:v>10414.202000000001</c:v>
                </c:pt>
                <c:pt idx="58">
                  <c:v>10597.455000000002</c:v>
                </c:pt>
                <c:pt idx="59">
                  <c:v>10868.886000000002</c:v>
                </c:pt>
                <c:pt idx="60">
                  <c:v>11144.624000000002</c:v>
                </c:pt>
                <c:pt idx="61">
                  <c:v>11397.373000000001</c:v>
                </c:pt>
                <c:pt idx="62">
                  <c:v>11669.255000000001</c:v>
                </c:pt>
                <c:pt idx="63">
                  <c:v>11913.506000000001</c:v>
                </c:pt>
                <c:pt idx="64">
                  <c:v>12105.555000000002</c:v>
                </c:pt>
                <c:pt idx="65">
                  <c:v>12240.872000000003</c:v>
                </c:pt>
                <c:pt idx="66">
                  <c:v>12353.223000000004</c:v>
                </c:pt>
                <c:pt idx="67">
                  <c:v>12446.701000000003</c:v>
                </c:pt>
                <c:pt idx="68">
                  <c:v>12556.137000000002</c:v>
                </c:pt>
                <c:pt idx="69">
                  <c:v>12714.916000000003</c:v>
                </c:pt>
                <c:pt idx="70">
                  <c:v>12913.617000000002</c:v>
                </c:pt>
                <c:pt idx="71">
                  <c:v>13139.012000000002</c:v>
                </c:pt>
                <c:pt idx="72">
                  <c:v>13371.982000000002</c:v>
                </c:pt>
                <c:pt idx="73">
                  <c:v>13586.257000000001</c:v>
                </c:pt>
                <c:pt idx="74">
                  <c:v>13876.523000000001</c:v>
                </c:pt>
                <c:pt idx="75">
                  <c:v>14118.467000000001</c:v>
                </c:pt>
                <c:pt idx="76">
                  <c:v>14313.69</c:v>
                </c:pt>
                <c:pt idx="77">
                  <c:v>14433.143</c:v>
                </c:pt>
                <c:pt idx="78">
                  <c:v>14547.019</c:v>
                </c:pt>
                <c:pt idx="79">
                  <c:v>14639.259</c:v>
                </c:pt>
                <c:pt idx="80">
                  <c:v>14743.633</c:v>
                </c:pt>
                <c:pt idx="81">
                  <c:v>14911.374</c:v>
                </c:pt>
                <c:pt idx="82">
                  <c:v>15100.782999999999</c:v>
                </c:pt>
                <c:pt idx="83">
                  <c:v>15349.415999999999</c:v>
                </c:pt>
                <c:pt idx="84">
                  <c:v>15634.514999999999</c:v>
                </c:pt>
                <c:pt idx="85">
                  <c:v>15891.803</c:v>
                </c:pt>
                <c:pt idx="86">
                  <c:v>16181.692999999999</c:v>
                </c:pt>
                <c:pt idx="87">
                  <c:v>16395.601999999999</c:v>
                </c:pt>
                <c:pt idx="88">
                  <c:v>16595.879999999997</c:v>
                </c:pt>
                <c:pt idx="89">
                  <c:v>16721.193999999996</c:v>
                </c:pt>
                <c:pt idx="90">
                  <c:v>16826.690999999995</c:v>
                </c:pt>
                <c:pt idx="91">
                  <c:v>16920.748999999996</c:v>
                </c:pt>
                <c:pt idx="92">
                  <c:v>17032.740999999995</c:v>
                </c:pt>
                <c:pt idx="93">
                  <c:v>17190.891999999996</c:v>
                </c:pt>
                <c:pt idx="94">
                  <c:v>17378.207999999995</c:v>
                </c:pt>
                <c:pt idx="95">
                  <c:v>17639.024999999994</c:v>
                </c:pt>
                <c:pt idx="96">
                  <c:v>17916.472999999994</c:v>
                </c:pt>
                <c:pt idx="97">
                  <c:v>18188.615999999995</c:v>
                </c:pt>
                <c:pt idx="98">
                  <c:v>18486.979999999996</c:v>
                </c:pt>
                <c:pt idx="99">
                  <c:v>18744.271999999997</c:v>
                </c:pt>
                <c:pt idx="100">
                  <c:v>18942.209999999995</c:v>
                </c:pt>
                <c:pt idx="101">
                  <c:v>19104.909999999996</c:v>
                </c:pt>
                <c:pt idx="102">
                  <c:v>19205.999999999996</c:v>
                </c:pt>
                <c:pt idx="103">
                  <c:v>19298.580999999995</c:v>
                </c:pt>
                <c:pt idx="104">
                  <c:v>19394.382999999994</c:v>
                </c:pt>
                <c:pt idx="105">
                  <c:v>19526.967999999993</c:v>
                </c:pt>
                <c:pt idx="106">
                  <c:v>19690.672999999995</c:v>
                </c:pt>
                <c:pt idx="107">
                  <c:v>19929.809999999994</c:v>
                </c:pt>
                <c:pt idx="108">
                  <c:v>20173.316999999995</c:v>
                </c:pt>
                <c:pt idx="109">
                  <c:v>20405.140999999996</c:v>
                </c:pt>
                <c:pt idx="110">
                  <c:v>20651.126999999997</c:v>
                </c:pt>
                <c:pt idx="111">
                  <c:v>20881.535999999996</c:v>
                </c:pt>
                <c:pt idx="112">
                  <c:v>21059.917999999998</c:v>
                </c:pt>
                <c:pt idx="113">
                  <c:v>21178.485999999997</c:v>
                </c:pt>
                <c:pt idx="114">
                  <c:v>21287.484999999997</c:v>
                </c:pt>
                <c:pt idx="115">
                  <c:v>21363.585999999996</c:v>
                </c:pt>
                <c:pt idx="116">
                  <c:v>21454.474999999995</c:v>
                </c:pt>
                <c:pt idx="117">
                  <c:v>21606.944999999996</c:v>
                </c:pt>
                <c:pt idx="118">
                  <c:v>21796.775999999994</c:v>
                </c:pt>
                <c:pt idx="119">
                  <c:v>22024.668999999994</c:v>
                </c:pt>
                <c:pt idx="120">
                  <c:v>22289.444999999996</c:v>
                </c:pt>
                <c:pt idx="121">
                  <c:v>22576.198999999997</c:v>
                </c:pt>
                <c:pt idx="122">
                  <c:v>22868.661999999997</c:v>
                </c:pt>
                <c:pt idx="123">
                  <c:v>23121.637999999995</c:v>
                </c:pt>
                <c:pt idx="124">
                  <c:v>23322.508999999995</c:v>
                </c:pt>
                <c:pt idx="125">
                  <c:v>23448.490999999995</c:v>
                </c:pt>
                <c:pt idx="126">
                  <c:v>23550.451999999994</c:v>
                </c:pt>
                <c:pt idx="127">
                  <c:v>23629.980999999992</c:v>
                </c:pt>
                <c:pt idx="128">
                  <c:v>23747.663999999993</c:v>
                </c:pt>
                <c:pt idx="129">
                  <c:v>23921.694999999992</c:v>
                </c:pt>
                <c:pt idx="130">
                  <c:v>24115.100999999991</c:v>
                </c:pt>
                <c:pt idx="131">
                  <c:v>24346.36199999999</c:v>
                </c:pt>
                <c:pt idx="132">
                  <c:v>24635.82599999999</c:v>
                </c:pt>
                <c:pt idx="133">
                  <c:v>24923.425999999989</c:v>
                </c:pt>
                <c:pt idx="134">
                  <c:v>25211.721999999987</c:v>
                </c:pt>
                <c:pt idx="135">
                  <c:v>25452.894999999986</c:v>
                </c:pt>
                <c:pt idx="136">
                  <c:v>25628.277999999988</c:v>
                </c:pt>
                <c:pt idx="137">
                  <c:v>25745.253999999986</c:v>
                </c:pt>
                <c:pt idx="138">
                  <c:v>25857.290999999987</c:v>
                </c:pt>
                <c:pt idx="139">
                  <c:v>25937.469999999987</c:v>
                </c:pt>
                <c:pt idx="140">
                  <c:v>26048.126999999986</c:v>
                </c:pt>
                <c:pt idx="141">
                  <c:v>26204.929999999986</c:v>
                </c:pt>
                <c:pt idx="142">
                  <c:v>26397.069999999985</c:v>
                </c:pt>
                <c:pt idx="143">
                  <c:v>26629.791999999987</c:v>
                </c:pt>
                <c:pt idx="144">
                  <c:v>26882.251999999986</c:v>
                </c:pt>
                <c:pt idx="145">
                  <c:v>27181.556999999986</c:v>
                </c:pt>
                <c:pt idx="146">
                  <c:v>27473.996999999985</c:v>
                </c:pt>
                <c:pt idx="147">
                  <c:v>27700.754999999986</c:v>
                </c:pt>
                <c:pt idx="148">
                  <c:v>27913.833999999988</c:v>
                </c:pt>
                <c:pt idx="149">
                  <c:v>28056.060999999987</c:v>
                </c:pt>
                <c:pt idx="150">
                  <c:v>28177.464999999986</c:v>
                </c:pt>
                <c:pt idx="151">
                  <c:v>28298.616999999984</c:v>
                </c:pt>
                <c:pt idx="152">
                  <c:v>28424.309999999983</c:v>
                </c:pt>
                <c:pt idx="153">
                  <c:v>28600.421999999984</c:v>
                </c:pt>
                <c:pt idx="154">
                  <c:v>28824.596999999983</c:v>
                </c:pt>
                <c:pt idx="155">
                  <c:v>29044.698999999982</c:v>
                </c:pt>
                <c:pt idx="156">
                  <c:v>29301.657999999981</c:v>
                </c:pt>
                <c:pt idx="157">
                  <c:v>29591.924999999981</c:v>
                </c:pt>
                <c:pt idx="158">
                  <c:v>29915.75799999998</c:v>
                </c:pt>
                <c:pt idx="159">
                  <c:v>30164.465999999979</c:v>
                </c:pt>
                <c:pt idx="160">
                  <c:v>30393.609999999979</c:v>
                </c:pt>
                <c:pt idx="161">
                  <c:v>30530.47099999998</c:v>
                </c:pt>
                <c:pt idx="162">
                  <c:v>30623.184999999979</c:v>
                </c:pt>
                <c:pt idx="163">
                  <c:v>30728.38499999998</c:v>
                </c:pt>
                <c:pt idx="164">
                  <c:v>30837.163999999979</c:v>
                </c:pt>
                <c:pt idx="165">
                  <c:v>30993.82799999998</c:v>
                </c:pt>
                <c:pt idx="166">
                  <c:v>31205.839999999978</c:v>
                </c:pt>
                <c:pt idx="167">
                  <c:v>31418.031999999977</c:v>
                </c:pt>
                <c:pt idx="168">
                  <c:v>31686.352999999977</c:v>
                </c:pt>
                <c:pt idx="169">
                  <c:v>31914.060999999976</c:v>
                </c:pt>
                <c:pt idx="170">
                  <c:v>32216.645999999975</c:v>
                </c:pt>
                <c:pt idx="171">
                  <c:v>32453.809999999976</c:v>
                </c:pt>
                <c:pt idx="172">
                  <c:v>32656.098999999977</c:v>
                </c:pt>
                <c:pt idx="173">
                  <c:v>32766.649999999976</c:v>
                </c:pt>
                <c:pt idx="174">
                  <c:v>32863.823999999979</c:v>
                </c:pt>
                <c:pt idx="175">
                  <c:v>32948.04599999998</c:v>
                </c:pt>
                <c:pt idx="176">
                  <c:v>33022.636999999981</c:v>
                </c:pt>
                <c:pt idx="177">
                  <c:v>33134.342999999979</c:v>
                </c:pt>
                <c:pt idx="178">
                  <c:v>33281.564999999981</c:v>
                </c:pt>
                <c:pt idx="179">
                  <c:v>33439.804999999978</c:v>
                </c:pt>
                <c:pt idx="180">
                  <c:v>33640.514999999978</c:v>
                </c:pt>
                <c:pt idx="181">
                  <c:v>33843.282999999974</c:v>
                </c:pt>
                <c:pt idx="182">
                  <c:v>34146.721999999972</c:v>
                </c:pt>
                <c:pt idx="183">
                  <c:v>34380.022999999972</c:v>
                </c:pt>
                <c:pt idx="184">
                  <c:v>34550.039999999972</c:v>
                </c:pt>
                <c:pt idx="185">
                  <c:v>34672.138999999974</c:v>
                </c:pt>
                <c:pt idx="186">
                  <c:v>34784.273999999976</c:v>
                </c:pt>
                <c:pt idx="187">
                  <c:v>34880.783999999978</c:v>
                </c:pt>
                <c:pt idx="188">
                  <c:v>35005.147999999979</c:v>
                </c:pt>
                <c:pt idx="189">
                  <c:v>35165.025999999976</c:v>
                </c:pt>
                <c:pt idx="190">
                  <c:v>35356.254999999976</c:v>
                </c:pt>
                <c:pt idx="191">
                  <c:v>35625.871999999974</c:v>
                </c:pt>
                <c:pt idx="192">
                  <c:v>35956.428999999975</c:v>
                </c:pt>
                <c:pt idx="193">
                  <c:v>36229.956999999973</c:v>
                </c:pt>
                <c:pt idx="194">
                  <c:v>36548.95799999997</c:v>
                </c:pt>
                <c:pt idx="195">
                  <c:v>36789.797999999966</c:v>
                </c:pt>
                <c:pt idx="196">
                  <c:v>36969.011999999966</c:v>
                </c:pt>
                <c:pt idx="197">
                  <c:v>37093.129999999968</c:v>
                </c:pt>
                <c:pt idx="198">
                  <c:v>37176.038999999968</c:v>
                </c:pt>
                <c:pt idx="199">
                  <c:v>37269.635999999969</c:v>
                </c:pt>
                <c:pt idx="200">
                  <c:v>37389.439999999966</c:v>
                </c:pt>
                <c:pt idx="201">
                  <c:v>37529.782999999967</c:v>
                </c:pt>
                <c:pt idx="202">
                  <c:v>37735.455999999969</c:v>
                </c:pt>
                <c:pt idx="203">
                  <c:v>37986.593999999968</c:v>
                </c:pt>
                <c:pt idx="204">
                  <c:v>38227.462999999967</c:v>
                </c:pt>
                <c:pt idx="205">
                  <c:v>38485.501999999964</c:v>
                </c:pt>
                <c:pt idx="206">
                  <c:v>38759.731999999967</c:v>
                </c:pt>
                <c:pt idx="207">
                  <c:v>39013.770999999964</c:v>
                </c:pt>
                <c:pt idx="208">
                  <c:v>39223.407999999967</c:v>
                </c:pt>
                <c:pt idx="209">
                  <c:v>39338.626999999964</c:v>
                </c:pt>
                <c:pt idx="210">
                  <c:v>39442.882999999965</c:v>
                </c:pt>
                <c:pt idx="211">
                  <c:v>39553.330999999962</c:v>
                </c:pt>
                <c:pt idx="212">
                  <c:v>39674.812999999966</c:v>
                </c:pt>
                <c:pt idx="213">
                  <c:v>39843.087999999967</c:v>
                </c:pt>
                <c:pt idx="214">
                  <c:v>40066.08699999997</c:v>
                </c:pt>
                <c:pt idx="215">
                  <c:v>40286.438999999969</c:v>
                </c:pt>
                <c:pt idx="216">
                  <c:v>40558.367999999966</c:v>
                </c:pt>
                <c:pt idx="217">
                  <c:v>40800.808999999965</c:v>
                </c:pt>
                <c:pt idx="218">
                  <c:v>41081.410999999964</c:v>
                </c:pt>
                <c:pt idx="219">
                  <c:v>41328.783999999963</c:v>
                </c:pt>
                <c:pt idx="220">
                  <c:v>41550.647999999965</c:v>
                </c:pt>
                <c:pt idx="221">
                  <c:v>41693.189999999966</c:v>
                </c:pt>
                <c:pt idx="222">
                  <c:v>41799.685999999965</c:v>
                </c:pt>
                <c:pt idx="223">
                  <c:v>41885.860999999968</c:v>
                </c:pt>
                <c:pt idx="224">
                  <c:v>42004.148999999969</c:v>
                </c:pt>
                <c:pt idx="225">
                  <c:v>42174.037999999971</c:v>
                </c:pt>
                <c:pt idx="226">
                  <c:v>42385.267999999975</c:v>
                </c:pt>
                <c:pt idx="227">
                  <c:v>42672.049999999974</c:v>
                </c:pt>
                <c:pt idx="228">
                  <c:v>42878.893999999971</c:v>
                </c:pt>
                <c:pt idx="229">
                  <c:v>43108.523999999969</c:v>
                </c:pt>
                <c:pt idx="230">
                  <c:v>43360.850999999966</c:v>
                </c:pt>
                <c:pt idx="231">
                  <c:v>43590.369999999966</c:v>
                </c:pt>
                <c:pt idx="232">
                  <c:v>43799.518999999964</c:v>
                </c:pt>
                <c:pt idx="233">
                  <c:v>43931.493999999962</c:v>
                </c:pt>
                <c:pt idx="234">
                  <c:v>44036.461999999963</c:v>
                </c:pt>
                <c:pt idx="235">
                  <c:v>44123.497999999963</c:v>
                </c:pt>
                <c:pt idx="236">
                  <c:v>44228.165999999961</c:v>
                </c:pt>
                <c:pt idx="237">
                  <c:v>44358.734999999964</c:v>
                </c:pt>
                <c:pt idx="238">
                  <c:v>44552.156999999963</c:v>
                </c:pt>
                <c:pt idx="239">
                  <c:v>44799.641999999963</c:v>
                </c:pt>
                <c:pt idx="240">
                  <c:v>45086.422999999966</c:v>
                </c:pt>
                <c:pt idx="241">
                  <c:v>45369.159999999967</c:v>
                </c:pt>
                <c:pt idx="242">
                  <c:v>45689.861999999965</c:v>
                </c:pt>
                <c:pt idx="243">
                  <c:v>45947.649999999965</c:v>
                </c:pt>
                <c:pt idx="244">
                  <c:v>46110.878999999964</c:v>
                </c:pt>
                <c:pt idx="245">
                  <c:v>46246.383999999962</c:v>
                </c:pt>
                <c:pt idx="246">
                  <c:v>46343.580999999962</c:v>
                </c:pt>
                <c:pt idx="247">
                  <c:v>46440.907999999959</c:v>
                </c:pt>
                <c:pt idx="248">
                  <c:v>46563.425999999956</c:v>
                </c:pt>
                <c:pt idx="249">
                  <c:v>46715.878999999957</c:v>
                </c:pt>
                <c:pt idx="250">
                  <c:v>46948.696999999956</c:v>
                </c:pt>
                <c:pt idx="251">
                  <c:v>47243.491999999955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49-44E9-95C4-6EFF220D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148639"/>
        <c:axId val="1524159455"/>
        <c:extLst/>
      </c:scatterChart>
      <c:valAx>
        <c:axId val="1524148639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Cumulative P Amazon (mm/month)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159455"/>
        <c:crosses val="autoZero"/>
        <c:crossBetween val="midCat"/>
        <c:majorUnit val="5000"/>
      </c:valAx>
      <c:valAx>
        <c:axId val="1524159455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Cumulative PCP for Subbasins (mm/month)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148639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86739874049464E-2"/>
          <c:y val="0.83547336480509882"/>
          <c:w val="0.9143720664434638"/>
          <c:h val="0.14770224539366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pt-BR" b="1"/>
              <a:t>B) Dynamics of ET accumulated.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455467838060771"/>
          <c:y val="7.5388321035780331E-2"/>
          <c:w val="0.86099245348594089"/>
          <c:h val="0.6458363708645092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'[1]ET ACUMULADO'!$K$2:$K$3</c:f>
              <c:strCache>
                <c:ptCount val="1"/>
                <c:pt idx="0">
                  <c:v>ET accumulated Madeira subbasin</c:v>
                </c:pt>
              </c:strCache>
            </c:strRef>
          </c:tx>
          <c:spPr>
            <a:ln w="19050" cap="rnd">
              <a:solidFill>
                <a:srgbClr val="C517E1"/>
              </a:solidFill>
              <a:round/>
            </a:ln>
            <a:effectLst/>
          </c:spPr>
          <c:marker>
            <c:symbol val="none"/>
          </c:marker>
          <c:xVal>
            <c:numRef>
              <c:f>'[1]ET ACUMULADO'!$P$4:$P$255</c:f>
              <c:numCache>
                <c:formatCode>General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'[1]ET ACUMULADO'!$K$4:$K$255</c:f>
              <c:numCache>
                <c:formatCode>General</c:formatCode>
                <c:ptCount val="252"/>
                <c:pt idx="0">
                  <c:v>52.180600000000005</c:v>
                </c:pt>
                <c:pt idx="1">
                  <c:v>114.31</c:v>
                </c:pt>
                <c:pt idx="2">
                  <c:v>180.33750000000001</c:v>
                </c:pt>
                <c:pt idx="3">
                  <c:v>245.83199999999999</c:v>
                </c:pt>
                <c:pt idx="4">
                  <c:v>321.04340000000002</c:v>
                </c:pt>
                <c:pt idx="5">
                  <c:v>375.57140000000004</c:v>
                </c:pt>
                <c:pt idx="6">
                  <c:v>456.39010000000007</c:v>
                </c:pt>
                <c:pt idx="7">
                  <c:v>516.03530000000012</c:v>
                </c:pt>
                <c:pt idx="8">
                  <c:v>601.54180000000019</c:v>
                </c:pt>
                <c:pt idx="9">
                  <c:v>659.0848000000002</c:v>
                </c:pt>
                <c:pt idx="10">
                  <c:v>725.70170000000019</c:v>
                </c:pt>
                <c:pt idx="11">
                  <c:v>779.9367000000002</c:v>
                </c:pt>
                <c:pt idx="12">
                  <c:v>853.46040000000016</c:v>
                </c:pt>
                <c:pt idx="13">
                  <c:v>900.4552000000001</c:v>
                </c:pt>
                <c:pt idx="14">
                  <c:v>969.53470000000016</c:v>
                </c:pt>
                <c:pt idx="15">
                  <c:v>1034.7757000000001</c:v>
                </c:pt>
                <c:pt idx="16">
                  <c:v>1122.0173000000002</c:v>
                </c:pt>
                <c:pt idx="17">
                  <c:v>1204.5992000000001</c:v>
                </c:pt>
                <c:pt idx="18">
                  <c:v>1280.0562000000002</c:v>
                </c:pt>
                <c:pt idx="19">
                  <c:v>1334.3900000000003</c:v>
                </c:pt>
                <c:pt idx="20">
                  <c:v>1416.6660000000004</c:v>
                </c:pt>
                <c:pt idx="21">
                  <c:v>1477.9193000000005</c:v>
                </c:pt>
                <c:pt idx="22">
                  <c:v>1564.0121000000004</c:v>
                </c:pt>
                <c:pt idx="23">
                  <c:v>1612.6830000000004</c:v>
                </c:pt>
                <c:pt idx="24">
                  <c:v>1675.6513000000004</c:v>
                </c:pt>
                <c:pt idx="25">
                  <c:v>1748.4083000000005</c:v>
                </c:pt>
                <c:pt idx="26">
                  <c:v>1813.6236000000006</c:v>
                </c:pt>
                <c:pt idx="27">
                  <c:v>1896.2681000000007</c:v>
                </c:pt>
                <c:pt idx="28">
                  <c:v>1998.4303000000007</c:v>
                </c:pt>
                <c:pt idx="29">
                  <c:v>2099.2551000000008</c:v>
                </c:pt>
                <c:pt idx="30">
                  <c:v>2199.4377000000009</c:v>
                </c:pt>
                <c:pt idx="31">
                  <c:v>2287.4024000000009</c:v>
                </c:pt>
                <c:pt idx="32">
                  <c:v>2376.9360000000011</c:v>
                </c:pt>
                <c:pt idx="33">
                  <c:v>2450.0509000000011</c:v>
                </c:pt>
                <c:pt idx="34">
                  <c:v>2530.7065000000011</c:v>
                </c:pt>
                <c:pt idx="35">
                  <c:v>2581.3965000000012</c:v>
                </c:pt>
                <c:pt idx="36">
                  <c:v>2637.764000000001</c:v>
                </c:pt>
                <c:pt idx="37">
                  <c:v>2714.5688000000009</c:v>
                </c:pt>
                <c:pt idx="38">
                  <c:v>2798.3323000000009</c:v>
                </c:pt>
                <c:pt idx="39">
                  <c:v>2884.7958000000008</c:v>
                </c:pt>
                <c:pt idx="40">
                  <c:v>2953.2760000000007</c:v>
                </c:pt>
                <c:pt idx="41">
                  <c:v>3054.1072000000008</c:v>
                </c:pt>
                <c:pt idx="42">
                  <c:v>3157.1557000000007</c:v>
                </c:pt>
                <c:pt idx="43">
                  <c:v>3237.5503000000008</c:v>
                </c:pt>
                <c:pt idx="44">
                  <c:v>3312.1885000000007</c:v>
                </c:pt>
                <c:pt idx="45">
                  <c:v>3398.5672000000009</c:v>
                </c:pt>
                <c:pt idx="46">
                  <c:v>3460.4480000000008</c:v>
                </c:pt>
                <c:pt idx="47">
                  <c:v>3528.2314000000006</c:v>
                </c:pt>
                <c:pt idx="48">
                  <c:v>3605.0792000000006</c:v>
                </c:pt>
                <c:pt idx="49">
                  <c:v>3681.7538000000004</c:v>
                </c:pt>
                <c:pt idx="50">
                  <c:v>3765.3647000000005</c:v>
                </c:pt>
                <c:pt idx="51">
                  <c:v>3842.6521000000007</c:v>
                </c:pt>
                <c:pt idx="52">
                  <c:v>3946.7993000000006</c:v>
                </c:pt>
                <c:pt idx="53">
                  <c:v>4052.6601000000005</c:v>
                </c:pt>
                <c:pt idx="54">
                  <c:v>4155.7877000000008</c:v>
                </c:pt>
                <c:pt idx="55">
                  <c:v>4226.6908000000003</c:v>
                </c:pt>
                <c:pt idx="56">
                  <c:v>4304.2456000000002</c:v>
                </c:pt>
                <c:pt idx="57">
                  <c:v>4366.1120000000001</c:v>
                </c:pt>
                <c:pt idx="58">
                  <c:v>4437.0322999999999</c:v>
                </c:pt>
                <c:pt idx="59">
                  <c:v>4498.0712999999996</c:v>
                </c:pt>
                <c:pt idx="60">
                  <c:v>4563.8337999999994</c:v>
                </c:pt>
                <c:pt idx="61">
                  <c:v>4629.6029999999992</c:v>
                </c:pt>
                <c:pt idx="62">
                  <c:v>4698.9490999999989</c:v>
                </c:pt>
                <c:pt idx="63">
                  <c:v>4770.9882999999991</c:v>
                </c:pt>
                <c:pt idx="64">
                  <c:v>4870.2065999999995</c:v>
                </c:pt>
                <c:pt idx="65">
                  <c:v>4977.0050999999994</c:v>
                </c:pt>
                <c:pt idx="66">
                  <c:v>5083.3534999999993</c:v>
                </c:pt>
                <c:pt idx="67">
                  <c:v>5173.0958999999993</c:v>
                </c:pt>
                <c:pt idx="68">
                  <c:v>5261.0957999999991</c:v>
                </c:pt>
                <c:pt idx="69">
                  <c:v>5310.7752999999993</c:v>
                </c:pt>
                <c:pt idx="70">
                  <c:v>5395.8544999999995</c:v>
                </c:pt>
                <c:pt idx="71">
                  <c:v>5447.7023999999992</c:v>
                </c:pt>
                <c:pt idx="72">
                  <c:v>5508.3006999999989</c:v>
                </c:pt>
                <c:pt idx="73">
                  <c:v>5576.8358999999991</c:v>
                </c:pt>
                <c:pt idx="74">
                  <c:v>5675.9211999999989</c:v>
                </c:pt>
                <c:pt idx="75">
                  <c:v>5756.041299999999</c:v>
                </c:pt>
                <c:pt idx="76">
                  <c:v>5856.8449999999993</c:v>
                </c:pt>
                <c:pt idx="77">
                  <c:v>5969.811099999999</c:v>
                </c:pt>
                <c:pt idx="78">
                  <c:v>6068.9150999999993</c:v>
                </c:pt>
                <c:pt idx="79">
                  <c:v>6156.4340999999995</c:v>
                </c:pt>
                <c:pt idx="80">
                  <c:v>6214.4768999999997</c:v>
                </c:pt>
                <c:pt idx="81">
                  <c:v>6274.4456999999993</c:v>
                </c:pt>
                <c:pt idx="82">
                  <c:v>6348.1385999999993</c:v>
                </c:pt>
                <c:pt idx="83">
                  <c:v>6411.8499999999995</c:v>
                </c:pt>
                <c:pt idx="84">
                  <c:v>6455.6347999999998</c:v>
                </c:pt>
                <c:pt idx="85">
                  <c:v>6523.8636999999999</c:v>
                </c:pt>
                <c:pt idx="86">
                  <c:v>6586.0093999999999</c:v>
                </c:pt>
                <c:pt idx="87">
                  <c:v>6687.4588999999996</c:v>
                </c:pt>
                <c:pt idx="88">
                  <c:v>6761.2883999999995</c:v>
                </c:pt>
                <c:pt idx="89">
                  <c:v>6866.8888999999999</c:v>
                </c:pt>
                <c:pt idx="90">
                  <c:v>6976.8113000000003</c:v>
                </c:pt>
                <c:pt idx="91">
                  <c:v>7081.6079</c:v>
                </c:pt>
                <c:pt idx="92">
                  <c:v>7183.8339999999998</c:v>
                </c:pt>
                <c:pt idx="93">
                  <c:v>7283.9868999999999</c:v>
                </c:pt>
                <c:pt idx="94">
                  <c:v>7343.1460999999999</c:v>
                </c:pt>
                <c:pt idx="95">
                  <c:v>7393.1027000000004</c:v>
                </c:pt>
                <c:pt idx="96">
                  <c:v>7481.8758000000007</c:v>
                </c:pt>
                <c:pt idx="97">
                  <c:v>7548.9386000000004</c:v>
                </c:pt>
                <c:pt idx="98">
                  <c:v>7625.1153000000004</c:v>
                </c:pt>
                <c:pt idx="99">
                  <c:v>7696.2215000000006</c:v>
                </c:pt>
                <c:pt idx="100">
                  <c:v>7793.1778000000004</c:v>
                </c:pt>
                <c:pt idx="101">
                  <c:v>7892.6454000000003</c:v>
                </c:pt>
                <c:pt idx="102">
                  <c:v>8000.4163000000008</c:v>
                </c:pt>
                <c:pt idx="103">
                  <c:v>8117.3961000000008</c:v>
                </c:pt>
                <c:pt idx="104">
                  <c:v>8239.6307000000015</c:v>
                </c:pt>
                <c:pt idx="105">
                  <c:v>8311.779300000002</c:v>
                </c:pt>
                <c:pt idx="106">
                  <c:v>8382.2043000000012</c:v>
                </c:pt>
                <c:pt idx="107">
                  <c:v>8436.2035000000014</c:v>
                </c:pt>
                <c:pt idx="108">
                  <c:v>8494.9181000000008</c:v>
                </c:pt>
                <c:pt idx="109">
                  <c:v>8554.7412000000004</c:v>
                </c:pt>
                <c:pt idx="110">
                  <c:v>8655.4657999999999</c:v>
                </c:pt>
                <c:pt idx="111">
                  <c:v>8744.6265000000003</c:v>
                </c:pt>
                <c:pt idx="112">
                  <c:v>8844.3194000000003</c:v>
                </c:pt>
                <c:pt idx="113">
                  <c:v>8957.306700000001</c:v>
                </c:pt>
                <c:pt idx="114">
                  <c:v>9057.8137000000006</c:v>
                </c:pt>
                <c:pt idx="115">
                  <c:v>9133.9017000000003</c:v>
                </c:pt>
                <c:pt idx="116">
                  <c:v>9215.9470000000001</c:v>
                </c:pt>
                <c:pt idx="117">
                  <c:v>9268.8670999999995</c:v>
                </c:pt>
                <c:pt idx="118">
                  <c:v>9346.3787999999986</c:v>
                </c:pt>
                <c:pt idx="119">
                  <c:v>9419.6118999999981</c:v>
                </c:pt>
                <c:pt idx="120">
                  <c:v>9474.0888999999988</c:v>
                </c:pt>
                <c:pt idx="121">
                  <c:v>9527.8982999999989</c:v>
                </c:pt>
                <c:pt idx="122">
                  <c:v>9593.4074999999993</c:v>
                </c:pt>
                <c:pt idx="123">
                  <c:v>9672.0756000000001</c:v>
                </c:pt>
                <c:pt idx="124">
                  <c:v>9781.9534999999996</c:v>
                </c:pt>
                <c:pt idx="125">
                  <c:v>9885.8177999999989</c:v>
                </c:pt>
                <c:pt idx="126">
                  <c:v>9992.9980999999989</c:v>
                </c:pt>
                <c:pt idx="127">
                  <c:v>10101.826099999998</c:v>
                </c:pt>
                <c:pt idx="128">
                  <c:v>10205.918099999999</c:v>
                </c:pt>
                <c:pt idx="129">
                  <c:v>10264.517699999999</c:v>
                </c:pt>
                <c:pt idx="130">
                  <c:v>10364.320899999999</c:v>
                </c:pt>
                <c:pt idx="131">
                  <c:v>10432.592199999999</c:v>
                </c:pt>
                <c:pt idx="132">
                  <c:v>10501.614599999999</c:v>
                </c:pt>
                <c:pt idx="133">
                  <c:v>10564.333999999999</c:v>
                </c:pt>
                <c:pt idx="134">
                  <c:v>10660.4064</c:v>
                </c:pt>
                <c:pt idx="135">
                  <c:v>10752.4614</c:v>
                </c:pt>
                <c:pt idx="136">
                  <c:v>10822.0573</c:v>
                </c:pt>
                <c:pt idx="137">
                  <c:v>10930.9509</c:v>
                </c:pt>
                <c:pt idx="138">
                  <c:v>11045.053599999999</c:v>
                </c:pt>
                <c:pt idx="139">
                  <c:v>11159.789799999999</c:v>
                </c:pt>
                <c:pt idx="140">
                  <c:v>11258.515199999998</c:v>
                </c:pt>
                <c:pt idx="141">
                  <c:v>11344.370799999999</c:v>
                </c:pt>
                <c:pt idx="142">
                  <c:v>11390.909999999998</c:v>
                </c:pt>
                <c:pt idx="143">
                  <c:v>11452.530599999998</c:v>
                </c:pt>
                <c:pt idx="144">
                  <c:v>11526.301499999998</c:v>
                </c:pt>
                <c:pt idx="145">
                  <c:v>11591.815099999998</c:v>
                </c:pt>
                <c:pt idx="146">
                  <c:v>11673.332899999998</c:v>
                </c:pt>
                <c:pt idx="147">
                  <c:v>11750.653799999998</c:v>
                </c:pt>
                <c:pt idx="148">
                  <c:v>11842.549399999998</c:v>
                </c:pt>
                <c:pt idx="149">
                  <c:v>11936.590199999999</c:v>
                </c:pt>
                <c:pt idx="150">
                  <c:v>12051.559299999999</c:v>
                </c:pt>
                <c:pt idx="151">
                  <c:v>12160.910899999999</c:v>
                </c:pt>
                <c:pt idx="152">
                  <c:v>12272.8033</c:v>
                </c:pt>
                <c:pt idx="153">
                  <c:v>12327.9167</c:v>
                </c:pt>
                <c:pt idx="154">
                  <c:v>12408.637199999999</c:v>
                </c:pt>
                <c:pt idx="155">
                  <c:v>12469.408599999999</c:v>
                </c:pt>
                <c:pt idx="156">
                  <c:v>12524.606399999999</c:v>
                </c:pt>
                <c:pt idx="157">
                  <c:v>12576.1014</c:v>
                </c:pt>
                <c:pt idx="158">
                  <c:v>12650.0515</c:v>
                </c:pt>
                <c:pt idx="159">
                  <c:v>12724.9082</c:v>
                </c:pt>
                <c:pt idx="160">
                  <c:v>12812.090899999999</c:v>
                </c:pt>
                <c:pt idx="161">
                  <c:v>12920.5823</c:v>
                </c:pt>
                <c:pt idx="162">
                  <c:v>13032.871300000001</c:v>
                </c:pt>
                <c:pt idx="163">
                  <c:v>13150.116</c:v>
                </c:pt>
                <c:pt idx="164">
                  <c:v>13259.4504</c:v>
                </c:pt>
                <c:pt idx="165">
                  <c:v>13329.9323</c:v>
                </c:pt>
                <c:pt idx="166">
                  <c:v>13402.842700000001</c:v>
                </c:pt>
                <c:pt idx="167">
                  <c:v>13463.332700000001</c:v>
                </c:pt>
                <c:pt idx="168">
                  <c:v>13540.741300000002</c:v>
                </c:pt>
                <c:pt idx="169">
                  <c:v>13602.553000000002</c:v>
                </c:pt>
                <c:pt idx="170">
                  <c:v>13683.774900000002</c:v>
                </c:pt>
                <c:pt idx="171">
                  <c:v>13750.015000000003</c:v>
                </c:pt>
                <c:pt idx="172">
                  <c:v>13831.150700000004</c:v>
                </c:pt>
                <c:pt idx="173">
                  <c:v>13938.177100000004</c:v>
                </c:pt>
                <c:pt idx="174">
                  <c:v>14050.634500000004</c:v>
                </c:pt>
                <c:pt idx="175">
                  <c:v>14161.453500000003</c:v>
                </c:pt>
                <c:pt idx="176">
                  <c:v>14269.689100000003</c:v>
                </c:pt>
                <c:pt idx="177">
                  <c:v>14344.058300000002</c:v>
                </c:pt>
                <c:pt idx="178">
                  <c:v>14430.241500000002</c:v>
                </c:pt>
                <c:pt idx="179">
                  <c:v>14502.780400000001</c:v>
                </c:pt>
                <c:pt idx="180">
                  <c:v>14568.625200000002</c:v>
                </c:pt>
                <c:pt idx="181">
                  <c:v>14663.907300000003</c:v>
                </c:pt>
                <c:pt idx="182">
                  <c:v>14759.544800000003</c:v>
                </c:pt>
                <c:pt idx="183">
                  <c:v>14869.124400000002</c:v>
                </c:pt>
                <c:pt idx="184">
                  <c:v>14937.637100000002</c:v>
                </c:pt>
                <c:pt idx="185">
                  <c:v>15035.834000000003</c:v>
                </c:pt>
                <c:pt idx="186">
                  <c:v>15146.214800000003</c:v>
                </c:pt>
                <c:pt idx="187">
                  <c:v>15246.857300000003</c:v>
                </c:pt>
                <c:pt idx="188">
                  <c:v>15356.868800000004</c:v>
                </c:pt>
                <c:pt idx="189">
                  <c:v>15454.206600000003</c:v>
                </c:pt>
                <c:pt idx="190">
                  <c:v>15512.374700000004</c:v>
                </c:pt>
                <c:pt idx="191">
                  <c:v>15576.785100000005</c:v>
                </c:pt>
                <c:pt idx="192">
                  <c:v>15651.402200000004</c:v>
                </c:pt>
                <c:pt idx="193">
                  <c:v>15710.132000000003</c:v>
                </c:pt>
                <c:pt idx="194">
                  <c:v>15785.655800000004</c:v>
                </c:pt>
                <c:pt idx="195">
                  <c:v>15860.062300000003</c:v>
                </c:pt>
                <c:pt idx="196">
                  <c:v>15954.767200000004</c:v>
                </c:pt>
                <c:pt idx="197">
                  <c:v>16066.868900000003</c:v>
                </c:pt>
                <c:pt idx="198">
                  <c:v>16179.298600000004</c:v>
                </c:pt>
                <c:pt idx="199">
                  <c:v>16280.993100000003</c:v>
                </c:pt>
                <c:pt idx="200">
                  <c:v>16365.186300000003</c:v>
                </c:pt>
                <c:pt idx="201">
                  <c:v>16441.853900000002</c:v>
                </c:pt>
                <c:pt idx="202">
                  <c:v>16519.459500000001</c:v>
                </c:pt>
                <c:pt idx="203">
                  <c:v>16572.9565</c:v>
                </c:pt>
                <c:pt idx="204">
                  <c:v>16637.727200000001</c:v>
                </c:pt>
                <c:pt idx="205">
                  <c:v>16712.440900000001</c:v>
                </c:pt>
                <c:pt idx="206">
                  <c:v>16790.149300000001</c:v>
                </c:pt>
                <c:pt idx="207">
                  <c:v>16868.457000000002</c:v>
                </c:pt>
                <c:pt idx="208">
                  <c:v>16974.426900000002</c:v>
                </c:pt>
                <c:pt idx="209">
                  <c:v>17073.4876</c:v>
                </c:pt>
                <c:pt idx="210">
                  <c:v>17181.534599999999</c:v>
                </c:pt>
                <c:pt idx="211">
                  <c:v>17291.381299999997</c:v>
                </c:pt>
                <c:pt idx="212">
                  <c:v>17397.562199999997</c:v>
                </c:pt>
                <c:pt idx="213">
                  <c:v>17464.575499999995</c:v>
                </c:pt>
                <c:pt idx="214">
                  <c:v>17521.312799999996</c:v>
                </c:pt>
                <c:pt idx="215">
                  <c:v>17601.194499999998</c:v>
                </c:pt>
                <c:pt idx="216">
                  <c:v>17682.966699999997</c:v>
                </c:pt>
                <c:pt idx="217">
                  <c:v>17752.637199999997</c:v>
                </c:pt>
                <c:pt idx="218">
                  <c:v>17832.930499999999</c:v>
                </c:pt>
                <c:pt idx="219">
                  <c:v>17905.896399999998</c:v>
                </c:pt>
                <c:pt idx="220">
                  <c:v>18016.218399999998</c:v>
                </c:pt>
                <c:pt idx="221">
                  <c:v>18120.492699999999</c:v>
                </c:pt>
                <c:pt idx="222">
                  <c:v>18227.77</c:v>
                </c:pt>
                <c:pt idx="223">
                  <c:v>18325.391</c:v>
                </c:pt>
                <c:pt idx="224">
                  <c:v>18419.701799999999</c:v>
                </c:pt>
                <c:pt idx="225">
                  <c:v>18488.746599999999</c:v>
                </c:pt>
                <c:pt idx="226">
                  <c:v>18570.966199999999</c:v>
                </c:pt>
                <c:pt idx="227">
                  <c:v>18631.9463</c:v>
                </c:pt>
                <c:pt idx="228">
                  <c:v>18720.751899999999</c:v>
                </c:pt>
                <c:pt idx="229">
                  <c:v>18791.368999999999</c:v>
                </c:pt>
                <c:pt idx="230">
                  <c:v>18876.3024</c:v>
                </c:pt>
                <c:pt idx="231">
                  <c:v>18976.027900000001</c:v>
                </c:pt>
                <c:pt idx="232">
                  <c:v>19054.4241</c:v>
                </c:pt>
                <c:pt idx="233">
                  <c:v>19154.712899999999</c:v>
                </c:pt>
                <c:pt idx="234">
                  <c:v>19263.225599999998</c:v>
                </c:pt>
                <c:pt idx="235">
                  <c:v>19358.091499999999</c:v>
                </c:pt>
                <c:pt idx="236">
                  <c:v>19438.289799999999</c:v>
                </c:pt>
                <c:pt idx="237">
                  <c:v>19519.881299999997</c:v>
                </c:pt>
                <c:pt idx="238">
                  <c:v>19584.048899999998</c:v>
                </c:pt>
                <c:pt idx="239">
                  <c:v>19650.029899999998</c:v>
                </c:pt>
                <c:pt idx="240">
                  <c:v>19718.662799999998</c:v>
                </c:pt>
                <c:pt idx="241">
                  <c:v>19782.498699999996</c:v>
                </c:pt>
                <c:pt idx="242">
                  <c:v>19857.306999999997</c:v>
                </c:pt>
                <c:pt idx="243">
                  <c:v>19930.020199999995</c:v>
                </c:pt>
                <c:pt idx="244">
                  <c:v>20037.023199999996</c:v>
                </c:pt>
                <c:pt idx="245">
                  <c:v>20132.757399999995</c:v>
                </c:pt>
                <c:pt idx="246">
                  <c:v>20239.625099999994</c:v>
                </c:pt>
                <c:pt idx="247">
                  <c:v>20332.446799999994</c:v>
                </c:pt>
                <c:pt idx="248">
                  <c:v>20440.023499999996</c:v>
                </c:pt>
                <c:pt idx="249">
                  <c:v>20509.891199999995</c:v>
                </c:pt>
                <c:pt idx="250">
                  <c:v>20570.888499999994</c:v>
                </c:pt>
                <c:pt idx="251">
                  <c:v>20621.095999999994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0-48EC-AC3E-7967F638E5CD}"/>
            </c:ext>
          </c:extLst>
        </c:ser>
        <c:ser>
          <c:idx val="0"/>
          <c:order val="1"/>
          <c:tx>
            <c:strRef>
              <c:f>'[1]ET ACUMULADO'!$L$2:$L$3</c:f>
              <c:strCache>
                <c:ptCount val="1"/>
                <c:pt idx="0">
                  <c:v>ET accumulated Negro subbasin</c:v>
                </c:pt>
              </c:strCache>
            </c:strRef>
          </c:tx>
          <c:spPr>
            <a:ln w="19050" cap="rnd">
              <a:solidFill>
                <a:srgbClr val="7CCCD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45"/>
            <c:marker>
              <c:symbol val="none"/>
            </c:marker>
            <c:bubble3D val="0"/>
            <c:spPr>
              <a:ln w="25400" cap="rnd">
                <a:solidFill>
                  <a:srgbClr val="7CCCD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70-48EC-AC3E-7967F638E5CD}"/>
              </c:ext>
            </c:extLst>
          </c:dPt>
          <c:xVal>
            <c:numRef>
              <c:f>'[1]ET ACUMULADO'!$P$4:$P$255</c:f>
              <c:numCache>
                <c:formatCode>General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'[1]ET ACUMULADO'!$L$4:$L$255</c:f>
              <c:numCache>
                <c:formatCode>General</c:formatCode>
                <c:ptCount val="252"/>
                <c:pt idx="0">
                  <c:v>105.80709999999999</c:v>
                </c:pt>
                <c:pt idx="1">
                  <c:v>196.15260000000001</c:v>
                </c:pt>
                <c:pt idx="2">
                  <c:v>288.09399999999999</c:v>
                </c:pt>
                <c:pt idx="3">
                  <c:v>343.30459999999999</c:v>
                </c:pt>
                <c:pt idx="4">
                  <c:v>403.61660000000001</c:v>
                </c:pt>
                <c:pt idx="5">
                  <c:v>437.20479999999998</c:v>
                </c:pt>
                <c:pt idx="6">
                  <c:v>533.06050000000005</c:v>
                </c:pt>
                <c:pt idx="7">
                  <c:v>644.6576</c:v>
                </c:pt>
                <c:pt idx="8">
                  <c:v>756.86779999999999</c:v>
                </c:pt>
                <c:pt idx="9">
                  <c:v>832.01729999999998</c:v>
                </c:pt>
                <c:pt idx="10">
                  <c:v>945.45799999999997</c:v>
                </c:pt>
                <c:pt idx="11">
                  <c:v>1003.2813</c:v>
                </c:pt>
                <c:pt idx="12">
                  <c:v>1105.6069</c:v>
                </c:pt>
                <c:pt idx="13">
                  <c:v>1170.9440999999999</c:v>
                </c:pt>
                <c:pt idx="14">
                  <c:v>1206.8466999999998</c:v>
                </c:pt>
                <c:pt idx="15">
                  <c:v>1266.3992999999998</c:v>
                </c:pt>
                <c:pt idx="16">
                  <c:v>1322.5256999999999</c:v>
                </c:pt>
                <c:pt idx="17">
                  <c:v>1398.5753</c:v>
                </c:pt>
                <c:pt idx="18">
                  <c:v>1520.9147</c:v>
                </c:pt>
                <c:pt idx="19">
                  <c:v>1643.0515</c:v>
                </c:pt>
                <c:pt idx="20">
                  <c:v>1786.5155999999999</c:v>
                </c:pt>
                <c:pt idx="21">
                  <c:v>1865.1709000000001</c:v>
                </c:pt>
                <c:pt idx="22">
                  <c:v>1982.624</c:v>
                </c:pt>
                <c:pt idx="23">
                  <c:v>2074.5774000000001</c:v>
                </c:pt>
                <c:pt idx="24">
                  <c:v>2218.7345</c:v>
                </c:pt>
                <c:pt idx="25">
                  <c:v>2309.9250999999999</c:v>
                </c:pt>
                <c:pt idx="26">
                  <c:v>2378.6475999999998</c:v>
                </c:pt>
                <c:pt idx="27">
                  <c:v>2439.3570999999997</c:v>
                </c:pt>
                <c:pt idx="28">
                  <c:v>2506.2494999999999</c:v>
                </c:pt>
                <c:pt idx="29">
                  <c:v>2574.2813000000001</c:v>
                </c:pt>
                <c:pt idx="30">
                  <c:v>2674.8806</c:v>
                </c:pt>
                <c:pt idx="31">
                  <c:v>2794.1118999999999</c:v>
                </c:pt>
                <c:pt idx="32">
                  <c:v>2904.1189999999997</c:v>
                </c:pt>
                <c:pt idx="33">
                  <c:v>2974.0115999999998</c:v>
                </c:pt>
                <c:pt idx="34">
                  <c:v>3079.0432999999998</c:v>
                </c:pt>
                <c:pt idx="35">
                  <c:v>3173.7488999999996</c:v>
                </c:pt>
                <c:pt idx="36">
                  <c:v>3277.1036999999997</c:v>
                </c:pt>
                <c:pt idx="37">
                  <c:v>3363.8279999999995</c:v>
                </c:pt>
                <c:pt idx="38">
                  <c:v>3429.3378999999995</c:v>
                </c:pt>
                <c:pt idx="39">
                  <c:v>3505.9731999999995</c:v>
                </c:pt>
                <c:pt idx="40">
                  <c:v>3556.5609999999992</c:v>
                </c:pt>
                <c:pt idx="41">
                  <c:v>3665.2923999999994</c:v>
                </c:pt>
                <c:pt idx="42">
                  <c:v>3763.5522999999994</c:v>
                </c:pt>
                <c:pt idx="43">
                  <c:v>3897.1537999999996</c:v>
                </c:pt>
                <c:pt idx="44">
                  <c:v>3991.5531999999994</c:v>
                </c:pt>
                <c:pt idx="45">
                  <c:v>4107.623599999999</c:v>
                </c:pt>
                <c:pt idx="46">
                  <c:v>4181.6376999999993</c:v>
                </c:pt>
                <c:pt idx="47">
                  <c:v>4275.5245999999997</c:v>
                </c:pt>
                <c:pt idx="48">
                  <c:v>4374.3118999999997</c:v>
                </c:pt>
                <c:pt idx="49">
                  <c:v>4438.8116</c:v>
                </c:pt>
                <c:pt idx="50">
                  <c:v>4518.3525</c:v>
                </c:pt>
                <c:pt idx="51">
                  <c:v>4552.8209999999999</c:v>
                </c:pt>
                <c:pt idx="52">
                  <c:v>4619.4634999999998</c:v>
                </c:pt>
                <c:pt idx="53">
                  <c:v>4719.152</c:v>
                </c:pt>
                <c:pt idx="54">
                  <c:v>4819.5594000000001</c:v>
                </c:pt>
                <c:pt idx="55">
                  <c:v>4926.6782000000003</c:v>
                </c:pt>
                <c:pt idx="56">
                  <c:v>5051.2255000000005</c:v>
                </c:pt>
                <c:pt idx="57">
                  <c:v>5122.9812000000002</c:v>
                </c:pt>
                <c:pt idx="58">
                  <c:v>5193.0761000000002</c:v>
                </c:pt>
                <c:pt idx="59">
                  <c:v>5258.0545000000002</c:v>
                </c:pt>
                <c:pt idx="60">
                  <c:v>5324.0445</c:v>
                </c:pt>
                <c:pt idx="61">
                  <c:v>5414.8630000000003</c:v>
                </c:pt>
                <c:pt idx="62">
                  <c:v>5504.7566999999999</c:v>
                </c:pt>
                <c:pt idx="63">
                  <c:v>5565.3913999999995</c:v>
                </c:pt>
                <c:pt idx="64">
                  <c:v>5618.2400999999991</c:v>
                </c:pt>
                <c:pt idx="65">
                  <c:v>5708.4685999999992</c:v>
                </c:pt>
                <c:pt idx="66">
                  <c:v>5809.2118999999993</c:v>
                </c:pt>
                <c:pt idx="67">
                  <c:v>5938.1241999999993</c:v>
                </c:pt>
                <c:pt idx="68">
                  <c:v>6069.8373999999994</c:v>
                </c:pt>
                <c:pt idx="69">
                  <c:v>6150.637099999999</c:v>
                </c:pt>
                <c:pt idx="70">
                  <c:v>6231.8817999999992</c:v>
                </c:pt>
                <c:pt idx="71">
                  <c:v>6319.5693999999994</c:v>
                </c:pt>
                <c:pt idx="72">
                  <c:v>6429.0333999999993</c:v>
                </c:pt>
                <c:pt idx="73">
                  <c:v>6560.7958999999992</c:v>
                </c:pt>
                <c:pt idx="74">
                  <c:v>6629.4103999999988</c:v>
                </c:pt>
                <c:pt idx="75">
                  <c:v>6689.0995999999986</c:v>
                </c:pt>
                <c:pt idx="76">
                  <c:v>6748.3694999999989</c:v>
                </c:pt>
                <c:pt idx="77">
                  <c:v>6834.1392999999989</c:v>
                </c:pt>
                <c:pt idx="78">
                  <c:v>6941.6799999999985</c:v>
                </c:pt>
                <c:pt idx="79">
                  <c:v>7044.3932999999988</c:v>
                </c:pt>
                <c:pt idx="80">
                  <c:v>7149.3724999999986</c:v>
                </c:pt>
                <c:pt idx="81">
                  <c:v>7215.9644999999982</c:v>
                </c:pt>
                <c:pt idx="82">
                  <c:v>7316.7239999999983</c:v>
                </c:pt>
                <c:pt idx="83">
                  <c:v>7384.2740999999987</c:v>
                </c:pt>
                <c:pt idx="84">
                  <c:v>7487.0256999999983</c:v>
                </c:pt>
                <c:pt idx="85">
                  <c:v>7566.1993999999986</c:v>
                </c:pt>
                <c:pt idx="86">
                  <c:v>7637.840799999999</c:v>
                </c:pt>
                <c:pt idx="87">
                  <c:v>7702.1722999999993</c:v>
                </c:pt>
                <c:pt idx="88">
                  <c:v>7741.2555999999995</c:v>
                </c:pt>
                <c:pt idx="89">
                  <c:v>7802.4585999999999</c:v>
                </c:pt>
                <c:pt idx="90">
                  <c:v>7898.7267000000002</c:v>
                </c:pt>
                <c:pt idx="91">
                  <c:v>8010.2537000000002</c:v>
                </c:pt>
                <c:pt idx="92">
                  <c:v>8126.0583999999999</c:v>
                </c:pt>
                <c:pt idx="93">
                  <c:v>8228.5589999999993</c:v>
                </c:pt>
                <c:pt idx="94">
                  <c:v>8279.6208999999999</c:v>
                </c:pt>
                <c:pt idx="95">
                  <c:v>8336.8299000000006</c:v>
                </c:pt>
                <c:pt idx="96">
                  <c:v>8403.4241000000002</c:v>
                </c:pt>
                <c:pt idx="97">
                  <c:v>8481.2253999999994</c:v>
                </c:pt>
                <c:pt idx="98">
                  <c:v>8544.7649999999994</c:v>
                </c:pt>
                <c:pt idx="99">
                  <c:v>8609.8693999999996</c:v>
                </c:pt>
                <c:pt idx="100">
                  <c:v>8701.5342000000001</c:v>
                </c:pt>
                <c:pt idx="101">
                  <c:v>8763.1473000000005</c:v>
                </c:pt>
                <c:pt idx="102">
                  <c:v>8884.4261999999999</c:v>
                </c:pt>
                <c:pt idx="103">
                  <c:v>9008.3148000000001</c:v>
                </c:pt>
                <c:pt idx="104">
                  <c:v>9140.1381999999994</c:v>
                </c:pt>
                <c:pt idx="105">
                  <c:v>9223.0358999999989</c:v>
                </c:pt>
                <c:pt idx="106">
                  <c:v>9333.739599999999</c:v>
                </c:pt>
                <c:pt idx="107">
                  <c:v>9423.7648999999983</c:v>
                </c:pt>
                <c:pt idx="108">
                  <c:v>9545.3269999999975</c:v>
                </c:pt>
                <c:pt idx="109">
                  <c:v>9615.5733999999975</c:v>
                </c:pt>
                <c:pt idx="110">
                  <c:v>9698.381599999997</c:v>
                </c:pt>
                <c:pt idx="111">
                  <c:v>9733.3793999999962</c:v>
                </c:pt>
                <c:pt idx="112">
                  <c:v>9792.9010999999955</c:v>
                </c:pt>
                <c:pt idx="113">
                  <c:v>9878.9382999999962</c:v>
                </c:pt>
                <c:pt idx="114">
                  <c:v>9968.3713999999964</c:v>
                </c:pt>
                <c:pt idx="115">
                  <c:v>10057.053299999996</c:v>
                </c:pt>
                <c:pt idx="116">
                  <c:v>10165.352899999996</c:v>
                </c:pt>
                <c:pt idx="117">
                  <c:v>10239.348599999996</c:v>
                </c:pt>
                <c:pt idx="118">
                  <c:v>10318.940299999997</c:v>
                </c:pt>
                <c:pt idx="119">
                  <c:v>10392.950999999997</c:v>
                </c:pt>
                <c:pt idx="120">
                  <c:v>10487.508399999997</c:v>
                </c:pt>
                <c:pt idx="121">
                  <c:v>10554.601599999996</c:v>
                </c:pt>
                <c:pt idx="122">
                  <c:v>10622.502099999996</c:v>
                </c:pt>
                <c:pt idx="123">
                  <c:v>10672.106399999997</c:v>
                </c:pt>
                <c:pt idx="124">
                  <c:v>10718.281299999997</c:v>
                </c:pt>
                <c:pt idx="125">
                  <c:v>10799.468399999996</c:v>
                </c:pt>
                <c:pt idx="126">
                  <c:v>10909.796199999995</c:v>
                </c:pt>
                <c:pt idx="127">
                  <c:v>11039.439299999995</c:v>
                </c:pt>
                <c:pt idx="128">
                  <c:v>11143.144599999994</c:v>
                </c:pt>
                <c:pt idx="129">
                  <c:v>11206.495199999994</c:v>
                </c:pt>
                <c:pt idx="130">
                  <c:v>11284.053699999993</c:v>
                </c:pt>
                <c:pt idx="131">
                  <c:v>11372.280299999993</c:v>
                </c:pt>
                <c:pt idx="132">
                  <c:v>11446.914299999993</c:v>
                </c:pt>
                <c:pt idx="133">
                  <c:v>11519.121899999993</c:v>
                </c:pt>
                <c:pt idx="134">
                  <c:v>11581.449099999993</c:v>
                </c:pt>
                <c:pt idx="135">
                  <c:v>11629.613599999993</c:v>
                </c:pt>
                <c:pt idx="136">
                  <c:v>11689.524599999993</c:v>
                </c:pt>
                <c:pt idx="137">
                  <c:v>11784.262699999994</c:v>
                </c:pt>
                <c:pt idx="138">
                  <c:v>11873.868199999994</c:v>
                </c:pt>
                <c:pt idx="139">
                  <c:v>11986.101599999993</c:v>
                </c:pt>
                <c:pt idx="140">
                  <c:v>12102.543399999993</c:v>
                </c:pt>
                <c:pt idx="141">
                  <c:v>12201.450699999994</c:v>
                </c:pt>
                <c:pt idx="142">
                  <c:v>12268.188299999994</c:v>
                </c:pt>
                <c:pt idx="143">
                  <c:v>12354.732199999995</c:v>
                </c:pt>
                <c:pt idx="144">
                  <c:v>12466.206799999994</c:v>
                </c:pt>
                <c:pt idx="145">
                  <c:v>12522.481799999994</c:v>
                </c:pt>
                <c:pt idx="146">
                  <c:v>12610.978899999995</c:v>
                </c:pt>
                <c:pt idx="147">
                  <c:v>12660.559299999995</c:v>
                </c:pt>
                <c:pt idx="148">
                  <c:v>12726.943199999996</c:v>
                </c:pt>
                <c:pt idx="149">
                  <c:v>12818.439899999996</c:v>
                </c:pt>
                <c:pt idx="150">
                  <c:v>12914.699199999995</c:v>
                </c:pt>
                <c:pt idx="151">
                  <c:v>13005.372599999995</c:v>
                </c:pt>
                <c:pt idx="152">
                  <c:v>13112.267999999995</c:v>
                </c:pt>
                <c:pt idx="153">
                  <c:v>13191.574899999994</c:v>
                </c:pt>
                <c:pt idx="154">
                  <c:v>13274.262199999994</c:v>
                </c:pt>
                <c:pt idx="155">
                  <c:v>13364.051899999993</c:v>
                </c:pt>
                <c:pt idx="156">
                  <c:v>13462.826799999993</c:v>
                </c:pt>
                <c:pt idx="157">
                  <c:v>13528.396099999993</c:v>
                </c:pt>
                <c:pt idx="158">
                  <c:v>13598.969299999993</c:v>
                </c:pt>
                <c:pt idx="159">
                  <c:v>13647.621199999994</c:v>
                </c:pt>
                <c:pt idx="160">
                  <c:v>13715.711099999995</c:v>
                </c:pt>
                <c:pt idx="161">
                  <c:v>13790.359699999995</c:v>
                </c:pt>
                <c:pt idx="162">
                  <c:v>13903.136899999996</c:v>
                </c:pt>
                <c:pt idx="163">
                  <c:v>14005.733899999996</c:v>
                </c:pt>
                <c:pt idx="164">
                  <c:v>14124.208999999995</c:v>
                </c:pt>
                <c:pt idx="165">
                  <c:v>14189.815399999996</c:v>
                </c:pt>
                <c:pt idx="166">
                  <c:v>14268.929199999995</c:v>
                </c:pt>
                <c:pt idx="167">
                  <c:v>14365.573899999996</c:v>
                </c:pt>
                <c:pt idx="168">
                  <c:v>14451.536299999996</c:v>
                </c:pt>
                <c:pt idx="169">
                  <c:v>14539.028799999996</c:v>
                </c:pt>
                <c:pt idx="170">
                  <c:v>14608.849999999997</c:v>
                </c:pt>
                <c:pt idx="171">
                  <c:v>14653.736499999997</c:v>
                </c:pt>
                <c:pt idx="172">
                  <c:v>14727.040899999998</c:v>
                </c:pt>
                <c:pt idx="173">
                  <c:v>14828.653299999998</c:v>
                </c:pt>
                <c:pt idx="174">
                  <c:v>14939.500999999998</c:v>
                </c:pt>
                <c:pt idx="175">
                  <c:v>15056.266599999999</c:v>
                </c:pt>
                <c:pt idx="176">
                  <c:v>15186.970499999999</c:v>
                </c:pt>
                <c:pt idx="177">
                  <c:v>15262.8871</c:v>
                </c:pt>
                <c:pt idx="178">
                  <c:v>15364.485000000001</c:v>
                </c:pt>
                <c:pt idx="179">
                  <c:v>15469.505200000001</c:v>
                </c:pt>
                <c:pt idx="180">
                  <c:v>15586.843400000002</c:v>
                </c:pt>
                <c:pt idx="181">
                  <c:v>15662.929000000002</c:v>
                </c:pt>
                <c:pt idx="182">
                  <c:v>15705.445000000002</c:v>
                </c:pt>
                <c:pt idx="183">
                  <c:v>15761.078600000001</c:v>
                </c:pt>
                <c:pt idx="184">
                  <c:v>15815.752600000002</c:v>
                </c:pt>
                <c:pt idx="185">
                  <c:v>15910.217100000002</c:v>
                </c:pt>
                <c:pt idx="186">
                  <c:v>16003.197800000002</c:v>
                </c:pt>
                <c:pt idx="187">
                  <c:v>16123.313300000002</c:v>
                </c:pt>
                <c:pt idx="188">
                  <c:v>16234.939800000002</c:v>
                </c:pt>
                <c:pt idx="189">
                  <c:v>16332.440300000002</c:v>
                </c:pt>
                <c:pt idx="190">
                  <c:v>16393.179100000001</c:v>
                </c:pt>
                <c:pt idx="191">
                  <c:v>16460.343000000001</c:v>
                </c:pt>
                <c:pt idx="192">
                  <c:v>16523.246800000001</c:v>
                </c:pt>
                <c:pt idx="193">
                  <c:v>16602.9339</c:v>
                </c:pt>
                <c:pt idx="194">
                  <c:v>16676.821499999998</c:v>
                </c:pt>
                <c:pt idx="195">
                  <c:v>16723.108199999999</c:v>
                </c:pt>
                <c:pt idx="196">
                  <c:v>16804.23</c:v>
                </c:pt>
                <c:pt idx="197">
                  <c:v>16890.819499999998</c:v>
                </c:pt>
                <c:pt idx="198">
                  <c:v>16996.892199999998</c:v>
                </c:pt>
                <c:pt idx="199">
                  <c:v>17125.872099999997</c:v>
                </c:pt>
                <c:pt idx="200">
                  <c:v>17218.298199999997</c:v>
                </c:pt>
                <c:pt idx="201">
                  <c:v>17292.958999999999</c:v>
                </c:pt>
                <c:pt idx="202">
                  <c:v>17382.326099999998</c:v>
                </c:pt>
                <c:pt idx="203">
                  <c:v>17462.552199999998</c:v>
                </c:pt>
                <c:pt idx="204">
                  <c:v>17570.712199999998</c:v>
                </c:pt>
                <c:pt idx="205">
                  <c:v>17664.528999999999</c:v>
                </c:pt>
                <c:pt idx="206">
                  <c:v>17747.1819</c:v>
                </c:pt>
                <c:pt idx="207">
                  <c:v>17785.640500000001</c:v>
                </c:pt>
                <c:pt idx="208">
                  <c:v>17842.0798</c:v>
                </c:pt>
                <c:pt idx="209">
                  <c:v>17917.565200000001</c:v>
                </c:pt>
                <c:pt idx="210">
                  <c:v>18014.783500000001</c:v>
                </c:pt>
                <c:pt idx="211">
                  <c:v>18140.903900000001</c:v>
                </c:pt>
                <c:pt idx="212">
                  <c:v>18265.173600000002</c:v>
                </c:pt>
                <c:pt idx="213">
                  <c:v>18347.094000000001</c:v>
                </c:pt>
                <c:pt idx="214">
                  <c:v>18430.6921</c:v>
                </c:pt>
                <c:pt idx="215">
                  <c:v>18515.854899999998</c:v>
                </c:pt>
                <c:pt idx="216">
                  <c:v>18607.1368</c:v>
                </c:pt>
                <c:pt idx="217">
                  <c:v>18715.745299999999</c:v>
                </c:pt>
                <c:pt idx="218">
                  <c:v>18798.2945</c:v>
                </c:pt>
                <c:pt idx="219">
                  <c:v>18841.8822</c:v>
                </c:pt>
                <c:pt idx="220">
                  <c:v>18897.269</c:v>
                </c:pt>
                <c:pt idx="221">
                  <c:v>18971.9944</c:v>
                </c:pt>
                <c:pt idx="222">
                  <c:v>19069.977200000001</c:v>
                </c:pt>
                <c:pt idx="223">
                  <c:v>19188.153600000001</c:v>
                </c:pt>
                <c:pt idx="224">
                  <c:v>19299.949500000002</c:v>
                </c:pt>
                <c:pt idx="225">
                  <c:v>19368.633800000003</c:v>
                </c:pt>
                <c:pt idx="226">
                  <c:v>19442.774300000005</c:v>
                </c:pt>
                <c:pt idx="227">
                  <c:v>19506.704900000004</c:v>
                </c:pt>
                <c:pt idx="228">
                  <c:v>19628.039600000004</c:v>
                </c:pt>
                <c:pt idx="229">
                  <c:v>19735.316700000003</c:v>
                </c:pt>
                <c:pt idx="230">
                  <c:v>19813.925900000002</c:v>
                </c:pt>
                <c:pt idx="231">
                  <c:v>19871.993600000002</c:v>
                </c:pt>
                <c:pt idx="232">
                  <c:v>19924.546600000001</c:v>
                </c:pt>
                <c:pt idx="233">
                  <c:v>20002.817600000002</c:v>
                </c:pt>
                <c:pt idx="234">
                  <c:v>20111.943400000004</c:v>
                </c:pt>
                <c:pt idx="235">
                  <c:v>20215.857600000003</c:v>
                </c:pt>
                <c:pt idx="236">
                  <c:v>20330.567600000002</c:v>
                </c:pt>
                <c:pt idx="237">
                  <c:v>20429.653600000001</c:v>
                </c:pt>
                <c:pt idx="238">
                  <c:v>20487.5059</c:v>
                </c:pt>
                <c:pt idx="239">
                  <c:v>20554.491600000001</c:v>
                </c:pt>
                <c:pt idx="240">
                  <c:v>20623.603900000002</c:v>
                </c:pt>
                <c:pt idx="241">
                  <c:v>20695.539700000001</c:v>
                </c:pt>
                <c:pt idx="242">
                  <c:v>20748.841500000002</c:v>
                </c:pt>
                <c:pt idx="243">
                  <c:v>20796.536400000001</c:v>
                </c:pt>
                <c:pt idx="244">
                  <c:v>20843.707200000001</c:v>
                </c:pt>
                <c:pt idx="245">
                  <c:v>20917.3593</c:v>
                </c:pt>
                <c:pt idx="246">
                  <c:v>21000.232499999998</c:v>
                </c:pt>
                <c:pt idx="247">
                  <c:v>21101.819599999999</c:v>
                </c:pt>
                <c:pt idx="248">
                  <c:v>21205.174299999999</c:v>
                </c:pt>
                <c:pt idx="249">
                  <c:v>21283.4509</c:v>
                </c:pt>
                <c:pt idx="250">
                  <c:v>21358.003400000001</c:v>
                </c:pt>
                <c:pt idx="251">
                  <c:v>21413.5275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0-48EC-AC3E-7967F638E5CD}"/>
            </c:ext>
          </c:extLst>
        </c:ser>
        <c:ser>
          <c:idx val="1"/>
          <c:order val="2"/>
          <c:tx>
            <c:strRef>
              <c:f>'[1]ET ACUMULADO'!$M$2:$M$3</c:f>
              <c:strCache>
                <c:ptCount val="1"/>
                <c:pt idx="0">
                  <c:v>ET accumulated Solimões subbasin</c:v>
                </c:pt>
              </c:strCache>
            </c:strRef>
          </c:tx>
          <c:spPr>
            <a:ln w="19050" cap="rnd">
              <a:solidFill>
                <a:srgbClr val="C5CF39"/>
              </a:solidFill>
              <a:round/>
            </a:ln>
            <a:effectLst/>
          </c:spPr>
          <c:marker>
            <c:symbol val="none"/>
          </c:marker>
          <c:xVal>
            <c:numRef>
              <c:f>'[1]ET ACUMULADO'!$P$4:$P$255</c:f>
              <c:numCache>
                <c:formatCode>General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'[1]ET ACUMULADO'!$M$4:$M$255</c:f>
              <c:numCache>
                <c:formatCode>General</c:formatCode>
                <c:ptCount val="252"/>
                <c:pt idx="0">
                  <c:v>68.7149</c:v>
                </c:pt>
                <c:pt idx="1">
                  <c:v>126.7758</c:v>
                </c:pt>
                <c:pt idx="2">
                  <c:v>190.8519</c:v>
                </c:pt>
                <c:pt idx="3">
                  <c:v>253.501</c:v>
                </c:pt>
                <c:pt idx="4">
                  <c:v>330.12080000000003</c:v>
                </c:pt>
                <c:pt idx="5">
                  <c:v>385.16370000000006</c:v>
                </c:pt>
                <c:pt idx="6">
                  <c:v>494.07270000000005</c:v>
                </c:pt>
                <c:pt idx="7">
                  <c:v>618.02210000000002</c:v>
                </c:pt>
                <c:pt idx="8">
                  <c:v>737.34730000000002</c:v>
                </c:pt>
                <c:pt idx="9">
                  <c:v>804.9896</c:v>
                </c:pt>
                <c:pt idx="10">
                  <c:v>880.82849999999996</c:v>
                </c:pt>
                <c:pt idx="11">
                  <c:v>935.71929999999998</c:v>
                </c:pt>
                <c:pt idx="12">
                  <c:v>1011.4244</c:v>
                </c:pt>
                <c:pt idx="13">
                  <c:v>1055.3259</c:v>
                </c:pt>
                <c:pt idx="14">
                  <c:v>1096.2376000000002</c:v>
                </c:pt>
                <c:pt idx="15">
                  <c:v>1149.3647000000001</c:v>
                </c:pt>
                <c:pt idx="16">
                  <c:v>1224.0081</c:v>
                </c:pt>
                <c:pt idx="17">
                  <c:v>1327.3444999999999</c:v>
                </c:pt>
                <c:pt idx="18">
                  <c:v>1425.1557</c:v>
                </c:pt>
                <c:pt idx="19">
                  <c:v>1540.1793</c:v>
                </c:pt>
                <c:pt idx="20">
                  <c:v>1678.3715999999999</c:v>
                </c:pt>
                <c:pt idx="21">
                  <c:v>1749.3262</c:v>
                </c:pt>
                <c:pt idx="22">
                  <c:v>1833.5127</c:v>
                </c:pt>
                <c:pt idx="23">
                  <c:v>1898.8857</c:v>
                </c:pt>
                <c:pt idx="24">
                  <c:v>1976.9723000000001</c:v>
                </c:pt>
                <c:pt idx="25">
                  <c:v>2030.3364000000001</c:v>
                </c:pt>
                <c:pt idx="26">
                  <c:v>2086.5459000000001</c:v>
                </c:pt>
                <c:pt idx="27">
                  <c:v>2151.3218000000002</c:v>
                </c:pt>
                <c:pt idx="28">
                  <c:v>2238.4229</c:v>
                </c:pt>
                <c:pt idx="29">
                  <c:v>2328.9987999999998</c:v>
                </c:pt>
                <c:pt idx="30">
                  <c:v>2444.1655000000001</c:v>
                </c:pt>
                <c:pt idx="31">
                  <c:v>2557.9353000000001</c:v>
                </c:pt>
                <c:pt idx="32">
                  <c:v>2683.0228999999999</c:v>
                </c:pt>
                <c:pt idx="33">
                  <c:v>2752.498</c:v>
                </c:pt>
                <c:pt idx="34">
                  <c:v>2849.8649</c:v>
                </c:pt>
                <c:pt idx="35">
                  <c:v>2901.3321999999998</c:v>
                </c:pt>
                <c:pt idx="36">
                  <c:v>2969.2084</c:v>
                </c:pt>
                <c:pt idx="37">
                  <c:v>3031.5432000000001</c:v>
                </c:pt>
                <c:pt idx="38">
                  <c:v>3083.8276000000001</c:v>
                </c:pt>
                <c:pt idx="39">
                  <c:v>3158.5896000000002</c:v>
                </c:pt>
                <c:pt idx="40">
                  <c:v>3227.7271000000001</c:v>
                </c:pt>
                <c:pt idx="41">
                  <c:v>3323.6803</c:v>
                </c:pt>
                <c:pt idx="42">
                  <c:v>3429.0902999999998</c:v>
                </c:pt>
                <c:pt idx="43">
                  <c:v>3552.1448</c:v>
                </c:pt>
                <c:pt idx="44">
                  <c:v>3640.5108</c:v>
                </c:pt>
                <c:pt idx="45">
                  <c:v>3734.5088999999998</c:v>
                </c:pt>
                <c:pt idx="46">
                  <c:v>3801.4977999999996</c:v>
                </c:pt>
                <c:pt idx="47">
                  <c:v>3866.8986999999997</c:v>
                </c:pt>
                <c:pt idx="48">
                  <c:v>3947.3396999999995</c:v>
                </c:pt>
                <c:pt idx="49">
                  <c:v>3997.3593999999994</c:v>
                </c:pt>
                <c:pt idx="50">
                  <c:v>4057.8574999999992</c:v>
                </c:pt>
                <c:pt idx="51">
                  <c:v>4116.6520999999993</c:v>
                </c:pt>
                <c:pt idx="52">
                  <c:v>4213.5512999999992</c:v>
                </c:pt>
                <c:pt idx="53">
                  <c:v>4324.2209999999995</c:v>
                </c:pt>
                <c:pt idx="54">
                  <c:v>4455.5740999999998</c:v>
                </c:pt>
                <c:pt idx="55">
                  <c:v>4567.9231</c:v>
                </c:pt>
                <c:pt idx="56">
                  <c:v>4691.0591999999997</c:v>
                </c:pt>
                <c:pt idx="57">
                  <c:v>4761.0865999999996</c:v>
                </c:pt>
                <c:pt idx="58">
                  <c:v>4845.1906999999992</c:v>
                </c:pt>
                <c:pt idx="59">
                  <c:v>4898.7393999999995</c:v>
                </c:pt>
                <c:pt idx="60">
                  <c:v>4963.1618999999992</c:v>
                </c:pt>
                <c:pt idx="61">
                  <c:v>5020.6537999999991</c:v>
                </c:pt>
                <c:pt idx="62">
                  <c:v>5081.8050999999996</c:v>
                </c:pt>
                <c:pt idx="63">
                  <c:v>5143.5009</c:v>
                </c:pt>
                <c:pt idx="64">
                  <c:v>5232.2039999999997</c:v>
                </c:pt>
                <c:pt idx="65">
                  <c:v>5343.3221999999996</c:v>
                </c:pt>
                <c:pt idx="66">
                  <c:v>5468.8054999999995</c:v>
                </c:pt>
                <c:pt idx="67">
                  <c:v>5594.4880999999996</c:v>
                </c:pt>
                <c:pt idx="68">
                  <c:v>5721.2004999999999</c:v>
                </c:pt>
                <c:pt idx="69">
                  <c:v>5786.9062000000004</c:v>
                </c:pt>
                <c:pt idx="70">
                  <c:v>5859.0349000000006</c:v>
                </c:pt>
                <c:pt idx="71">
                  <c:v>5914.4416000000001</c:v>
                </c:pt>
                <c:pt idx="72">
                  <c:v>5980.8784999999998</c:v>
                </c:pt>
                <c:pt idx="73">
                  <c:v>6061.12</c:v>
                </c:pt>
                <c:pt idx="74">
                  <c:v>6128.1296999999995</c:v>
                </c:pt>
                <c:pt idx="75">
                  <c:v>6181.8455999999996</c:v>
                </c:pt>
                <c:pt idx="76">
                  <c:v>6271.3108999999995</c:v>
                </c:pt>
                <c:pt idx="77">
                  <c:v>6384.8142999999991</c:v>
                </c:pt>
                <c:pt idx="78">
                  <c:v>6502.8804999999993</c:v>
                </c:pt>
                <c:pt idx="79">
                  <c:v>6615.7998999999991</c:v>
                </c:pt>
                <c:pt idx="80">
                  <c:v>6730.3136999999988</c:v>
                </c:pt>
                <c:pt idx="81">
                  <c:v>6793.066499999999</c:v>
                </c:pt>
                <c:pt idx="82">
                  <c:v>6871.3631999999989</c:v>
                </c:pt>
                <c:pt idx="83">
                  <c:v>6927.6097999999993</c:v>
                </c:pt>
                <c:pt idx="84">
                  <c:v>6988.588099999999</c:v>
                </c:pt>
                <c:pt idx="85">
                  <c:v>7041.3836999999994</c:v>
                </c:pt>
                <c:pt idx="86">
                  <c:v>7081.9179999999997</c:v>
                </c:pt>
                <c:pt idx="87">
                  <c:v>7159.3399999999992</c:v>
                </c:pt>
                <c:pt idx="88">
                  <c:v>7217.3430999999991</c:v>
                </c:pt>
                <c:pt idx="89">
                  <c:v>7311.165399999999</c:v>
                </c:pt>
                <c:pt idx="90">
                  <c:v>7429.2767999999987</c:v>
                </c:pt>
                <c:pt idx="91">
                  <c:v>7549.9293999999991</c:v>
                </c:pt>
                <c:pt idx="92">
                  <c:v>7677.5041999999994</c:v>
                </c:pt>
                <c:pt idx="93">
                  <c:v>7767.7469999999994</c:v>
                </c:pt>
                <c:pt idx="94">
                  <c:v>7815.6009999999997</c:v>
                </c:pt>
                <c:pt idx="95">
                  <c:v>7888.2073999999993</c:v>
                </c:pt>
                <c:pt idx="96">
                  <c:v>7938.2104999999992</c:v>
                </c:pt>
                <c:pt idx="97">
                  <c:v>7985.2544999999991</c:v>
                </c:pt>
                <c:pt idx="98">
                  <c:v>8037.2937999999995</c:v>
                </c:pt>
                <c:pt idx="99">
                  <c:v>8078.4599999999991</c:v>
                </c:pt>
                <c:pt idx="100">
                  <c:v>8165.8634999999995</c:v>
                </c:pt>
                <c:pt idx="101">
                  <c:v>8249.3094000000001</c:v>
                </c:pt>
                <c:pt idx="102">
                  <c:v>8365.7919000000002</c:v>
                </c:pt>
                <c:pt idx="103">
                  <c:v>8490.4438000000009</c:v>
                </c:pt>
                <c:pt idx="104">
                  <c:v>8618.8248000000003</c:v>
                </c:pt>
                <c:pt idx="105">
                  <c:v>8688.4793000000009</c:v>
                </c:pt>
                <c:pt idx="106">
                  <c:v>8762.7315000000017</c:v>
                </c:pt>
                <c:pt idx="107">
                  <c:v>8810.2286000000022</c:v>
                </c:pt>
                <c:pt idx="108">
                  <c:v>8884.3242000000027</c:v>
                </c:pt>
                <c:pt idx="109">
                  <c:v>8933.8622000000032</c:v>
                </c:pt>
                <c:pt idx="110">
                  <c:v>9005.4891000000025</c:v>
                </c:pt>
                <c:pt idx="111">
                  <c:v>9070.5169000000024</c:v>
                </c:pt>
                <c:pt idx="112">
                  <c:v>9154.2137000000021</c:v>
                </c:pt>
                <c:pt idx="113">
                  <c:v>9256.3214000000025</c:v>
                </c:pt>
                <c:pt idx="114">
                  <c:v>9366.4647000000023</c:v>
                </c:pt>
                <c:pt idx="115">
                  <c:v>9464.3983000000026</c:v>
                </c:pt>
                <c:pt idx="116">
                  <c:v>9571.3255000000026</c:v>
                </c:pt>
                <c:pt idx="117">
                  <c:v>9634.0039000000033</c:v>
                </c:pt>
                <c:pt idx="118">
                  <c:v>9709.2224000000042</c:v>
                </c:pt>
                <c:pt idx="119">
                  <c:v>9773.1081000000049</c:v>
                </c:pt>
                <c:pt idx="120">
                  <c:v>9837.9351000000042</c:v>
                </c:pt>
                <c:pt idx="121">
                  <c:v>9884.0236000000041</c:v>
                </c:pt>
                <c:pt idx="122">
                  <c:v>9932.1850000000049</c:v>
                </c:pt>
                <c:pt idx="123">
                  <c:v>9984.4524000000056</c:v>
                </c:pt>
                <c:pt idx="124">
                  <c:v>10067.612000000006</c:v>
                </c:pt>
                <c:pt idx="125">
                  <c:v>10159.050900000006</c:v>
                </c:pt>
                <c:pt idx="126">
                  <c:v>10270.785300000005</c:v>
                </c:pt>
                <c:pt idx="127">
                  <c:v>10401.751800000005</c:v>
                </c:pt>
                <c:pt idx="128">
                  <c:v>10505.821200000006</c:v>
                </c:pt>
                <c:pt idx="129">
                  <c:v>10565.701600000006</c:v>
                </c:pt>
                <c:pt idx="130">
                  <c:v>10651.453000000005</c:v>
                </c:pt>
                <c:pt idx="131">
                  <c:v>10705.209400000005</c:v>
                </c:pt>
                <c:pt idx="132">
                  <c:v>10763.960600000006</c:v>
                </c:pt>
                <c:pt idx="133">
                  <c:v>10814.589600000007</c:v>
                </c:pt>
                <c:pt idx="134">
                  <c:v>10875.280600000007</c:v>
                </c:pt>
                <c:pt idx="135">
                  <c:v>10948.339300000007</c:v>
                </c:pt>
                <c:pt idx="136">
                  <c:v>11015.732200000008</c:v>
                </c:pt>
                <c:pt idx="137">
                  <c:v>11119.832300000007</c:v>
                </c:pt>
                <c:pt idx="138">
                  <c:v>11237.878500000008</c:v>
                </c:pt>
                <c:pt idx="139">
                  <c:v>11371.757800000009</c:v>
                </c:pt>
                <c:pt idx="140">
                  <c:v>11496.786600000009</c:v>
                </c:pt>
                <c:pt idx="141">
                  <c:v>11584.789300000008</c:v>
                </c:pt>
                <c:pt idx="142">
                  <c:v>11633.492600000007</c:v>
                </c:pt>
                <c:pt idx="143">
                  <c:v>11697.455200000008</c:v>
                </c:pt>
                <c:pt idx="144">
                  <c:v>11766.763200000009</c:v>
                </c:pt>
                <c:pt idx="145">
                  <c:v>11807.808900000009</c:v>
                </c:pt>
                <c:pt idx="146">
                  <c:v>11868.83710000001</c:v>
                </c:pt>
                <c:pt idx="147">
                  <c:v>11938.39830000001</c:v>
                </c:pt>
                <c:pt idx="148">
                  <c:v>12013.382200000009</c:v>
                </c:pt>
                <c:pt idx="149">
                  <c:v>12107.994300000009</c:v>
                </c:pt>
                <c:pt idx="150">
                  <c:v>12218.48750000001</c:v>
                </c:pt>
                <c:pt idx="151">
                  <c:v>12336.26790000001</c:v>
                </c:pt>
                <c:pt idx="152">
                  <c:v>12462.036300000011</c:v>
                </c:pt>
                <c:pt idx="153">
                  <c:v>12524.88770000001</c:v>
                </c:pt>
                <c:pt idx="154">
                  <c:v>12591.989400000009</c:v>
                </c:pt>
                <c:pt idx="155">
                  <c:v>12666.27900000001</c:v>
                </c:pt>
                <c:pt idx="156">
                  <c:v>12728.651300000009</c:v>
                </c:pt>
                <c:pt idx="157">
                  <c:v>12769.136900000009</c:v>
                </c:pt>
                <c:pt idx="158">
                  <c:v>12821.161700000008</c:v>
                </c:pt>
                <c:pt idx="159">
                  <c:v>12875.883300000009</c:v>
                </c:pt>
                <c:pt idx="160">
                  <c:v>12946.183600000009</c:v>
                </c:pt>
                <c:pt idx="161">
                  <c:v>13044.398400000009</c:v>
                </c:pt>
                <c:pt idx="162">
                  <c:v>13157.70950000001</c:v>
                </c:pt>
                <c:pt idx="163">
                  <c:v>13281.80930000001</c:v>
                </c:pt>
                <c:pt idx="164">
                  <c:v>13399.90340000001</c:v>
                </c:pt>
                <c:pt idx="165">
                  <c:v>13469.611400000011</c:v>
                </c:pt>
                <c:pt idx="166">
                  <c:v>13551.234000000011</c:v>
                </c:pt>
                <c:pt idx="167">
                  <c:v>13617.668700000011</c:v>
                </c:pt>
                <c:pt idx="168">
                  <c:v>13668.317300000012</c:v>
                </c:pt>
                <c:pt idx="169">
                  <c:v>13718.796700000012</c:v>
                </c:pt>
                <c:pt idx="170">
                  <c:v>13770.864300000012</c:v>
                </c:pt>
                <c:pt idx="171">
                  <c:v>13824.274800000012</c:v>
                </c:pt>
                <c:pt idx="172">
                  <c:v>13893.857400000012</c:v>
                </c:pt>
                <c:pt idx="173">
                  <c:v>13995.090500000011</c:v>
                </c:pt>
                <c:pt idx="174">
                  <c:v>14109.520800000011</c:v>
                </c:pt>
                <c:pt idx="175">
                  <c:v>14235.589300000011</c:v>
                </c:pt>
                <c:pt idx="176">
                  <c:v>14364.664800000011</c:v>
                </c:pt>
                <c:pt idx="177">
                  <c:v>14446.620200000012</c:v>
                </c:pt>
                <c:pt idx="178">
                  <c:v>14539.468800000011</c:v>
                </c:pt>
                <c:pt idx="179">
                  <c:v>14612.585800000012</c:v>
                </c:pt>
                <c:pt idx="180">
                  <c:v>14693.693800000012</c:v>
                </c:pt>
                <c:pt idx="181">
                  <c:v>14763.188800000013</c:v>
                </c:pt>
                <c:pt idx="182">
                  <c:v>14819.014400000013</c:v>
                </c:pt>
                <c:pt idx="183">
                  <c:v>14912.004500000014</c:v>
                </c:pt>
                <c:pt idx="184">
                  <c:v>14977.694200000014</c:v>
                </c:pt>
                <c:pt idx="185">
                  <c:v>15074.885000000015</c:v>
                </c:pt>
                <c:pt idx="186">
                  <c:v>15185.769300000014</c:v>
                </c:pt>
                <c:pt idx="187">
                  <c:v>15315.596900000015</c:v>
                </c:pt>
                <c:pt idx="188">
                  <c:v>15431.181900000014</c:v>
                </c:pt>
                <c:pt idx="189">
                  <c:v>15535.084200000014</c:v>
                </c:pt>
                <c:pt idx="190">
                  <c:v>15601.797900000014</c:v>
                </c:pt>
                <c:pt idx="191">
                  <c:v>15667.328000000014</c:v>
                </c:pt>
                <c:pt idx="192">
                  <c:v>15715.910100000014</c:v>
                </c:pt>
                <c:pt idx="193">
                  <c:v>15774.470800000014</c:v>
                </c:pt>
                <c:pt idx="194">
                  <c:v>15828.793700000013</c:v>
                </c:pt>
                <c:pt idx="195">
                  <c:v>15879.752200000014</c:v>
                </c:pt>
                <c:pt idx="196">
                  <c:v>15963.021700000014</c:v>
                </c:pt>
                <c:pt idx="197">
                  <c:v>16070.833300000013</c:v>
                </c:pt>
                <c:pt idx="198">
                  <c:v>16203.021900000012</c:v>
                </c:pt>
                <c:pt idx="199">
                  <c:v>16326.658200000013</c:v>
                </c:pt>
                <c:pt idx="200">
                  <c:v>16412.613700000013</c:v>
                </c:pt>
                <c:pt idx="201">
                  <c:v>16486.561300000012</c:v>
                </c:pt>
                <c:pt idx="202">
                  <c:v>16554.291400000013</c:v>
                </c:pt>
                <c:pt idx="203">
                  <c:v>16621.289400000012</c:v>
                </c:pt>
                <c:pt idx="204">
                  <c:v>16685.099700000013</c:v>
                </c:pt>
                <c:pt idx="205">
                  <c:v>16744.060900000015</c:v>
                </c:pt>
                <c:pt idx="206">
                  <c:v>16800.722700000017</c:v>
                </c:pt>
                <c:pt idx="207">
                  <c:v>16852.942300000017</c:v>
                </c:pt>
                <c:pt idx="208">
                  <c:v>16934.553100000016</c:v>
                </c:pt>
                <c:pt idx="209">
                  <c:v>17033.185500000014</c:v>
                </c:pt>
                <c:pt idx="210">
                  <c:v>17151.808400000013</c:v>
                </c:pt>
                <c:pt idx="211">
                  <c:v>17280.229800000012</c:v>
                </c:pt>
                <c:pt idx="212">
                  <c:v>17406.537600000011</c:v>
                </c:pt>
                <c:pt idx="213">
                  <c:v>17479.52540000001</c:v>
                </c:pt>
                <c:pt idx="214">
                  <c:v>17540.779200000008</c:v>
                </c:pt>
                <c:pt idx="215">
                  <c:v>17591.15760000001</c:v>
                </c:pt>
                <c:pt idx="216">
                  <c:v>17639.15600000001</c:v>
                </c:pt>
                <c:pt idx="217">
                  <c:v>17692.18150000001</c:v>
                </c:pt>
                <c:pt idx="218">
                  <c:v>17755.286100000008</c:v>
                </c:pt>
                <c:pt idx="219">
                  <c:v>17808.808600000008</c:v>
                </c:pt>
                <c:pt idx="220">
                  <c:v>17902.731300000007</c:v>
                </c:pt>
                <c:pt idx="221">
                  <c:v>17994.964900000006</c:v>
                </c:pt>
                <c:pt idx="222">
                  <c:v>18104.110400000005</c:v>
                </c:pt>
                <c:pt idx="223">
                  <c:v>18223.355400000004</c:v>
                </c:pt>
                <c:pt idx="224">
                  <c:v>18334.685000000005</c:v>
                </c:pt>
                <c:pt idx="225">
                  <c:v>18394.219200000003</c:v>
                </c:pt>
                <c:pt idx="226">
                  <c:v>18460.665800000002</c:v>
                </c:pt>
                <c:pt idx="227">
                  <c:v>18512.242600000001</c:v>
                </c:pt>
                <c:pt idx="228">
                  <c:v>18598.438900000001</c:v>
                </c:pt>
                <c:pt idx="229">
                  <c:v>18658.4143</c:v>
                </c:pt>
                <c:pt idx="230">
                  <c:v>18717.031600000002</c:v>
                </c:pt>
                <c:pt idx="231">
                  <c:v>18779.469500000003</c:v>
                </c:pt>
                <c:pt idx="232">
                  <c:v>18847.535000000003</c:v>
                </c:pt>
                <c:pt idx="233">
                  <c:v>18945.957100000003</c:v>
                </c:pt>
                <c:pt idx="234">
                  <c:v>19056.811900000004</c:v>
                </c:pt>
                <c:pt idx="235">
                  <c:v>19175.751700000004</c:v>
                </c:pt>
                <c:pt idx="236">
                  <c:v>19283.542000000005</c:v>
                </c:pt>
                <c:pt idx="237">
                  <c:v>19385.127900000003</c:v>
                </c:pt>
                <c:pt idx="238">
                  <c:v>19441.936600000005</c:v>
                </c:pt>
                <c:pt idx="239">
                  <c:v>19499.012600000005</c:v>
                </c:pt>
                <c:pt idx="240">
                  <c:v>19559.731200000006</c:v>
                </c:pt>
                <c:pt idx="241">
                  <c:v>19610.127000000004</c:v>
                </c:pt>
                <c:pt idx="242">
                  <c:v>19662.757600000004</c:v>
                </c:pt>
                <c:pt idx="243">
                  <c:v>19715.035700000004</c:v>
                </c:pt>
                <c:pt idx="244">
                  <c:v>19794.643300000003</c:v>
                </c:pt>
                <c:pt idx="245">
                  <c:v>19884.222400000002</c:v>
                </c:pt>
                <c:pt idx="246">
                  <c:v>19994.624000000003</c:v>
                </c:pt>
                <c:pt idx="247">
                  <c:v>20107.052100000004</c:v>
                </c:pt>
                <c:pt idx="248">
                  <c:v>20229.531000000003</c:v>
                </c:pt>
                <c:pt idx="249">
                  <c:v>20303.174800000004</c:v>
                </c:pt>
                <c:pt idx="250">
                  <c:v>20373.299300000006</c:v>
                </c:pt>
                <c:pt idx="251">
                  <c:v>20429.332000000006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0-48EC-AC3E-7967F638E5CD}"/>
            </c:ext>
          </c:extLst>
        </c:ser>
        <c:ser>
          <c:idx val="2"/>
          <c:order val="3"/>
          <c:tx>
            <c:strRef>
              <c:f>'[1]ET ACUMULADO'!$N$2:$N$3</c:f>
              <c:strCache>
                <c:ptCount val="1"/>
                <c:pt idx="0">
                  <c:v>ET accumulated Tapajós subbasin</c:v>
                </c:pt>
              </c:strCache>
            </c:strRef>
          </c:tx>
          <c:spPr>
            <a:ln w="19050" cap="rnd">
              <a:solidFill>
                <a:srgbClr val="726CDD"/>
              </a:solidFill>
              <a:round/>
            </a:ln>
            <a:effectLst/>
          </c:spPr>
          <c:marker>
            <c:symbol val="none"/>
          </c:marker>
          <c:xVal>
            <c:numRef>
              <c:f>'[1]ET ACUMULADO'!$P$4:$P$255</c:f>
              <c:numCache>
                <c:formatCode>General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'[1]ET ACUMULADO'!$N$4:$N$255</c:f>
              <c:numCache>
                <c:formatCode>General</c:formatCode>
                <c:ptCount val="252"/>
                <c:pt idx="0">
                  <c:v>73.064599999999999</c:v>
                </c:pt>
                <c:pt idx="1">
                  <c:v>148.1575</c:v>
                </c:pt>
                <c:pt idx="2">
                  <c:v>221.82599999999999</c:v>
                </c:pt>
                <c:pt idx="3">
                  <c:v>289.82490000000001</c:v>
                </c:pt>
                <c:pt idx="4">
                  <c:v>383.327</c:v>
                </c:pt>
                <c:pt idx="5">
                  <c:v>444.62150000000003</c:v>
                </c:pt>
                <c:pt idx="6">
                  <c:v>536.10380000000009</c:v>
                </c:pt>
                <c:pt idx="7">
                  <c:v>605.95010000000013</c:v>
                </c:pt>
                <c:pt idx="8">
                  <c:v>687.76440000000014</c:v>
                </c:pt>
                <c:pt idx="9">
                  <c:v>750.04650000000015</c:v>
                </c:pt>
                <c:pt idx="10">
                  <c:v>803.91780000000017</c:v>
                </c:pt>
                <c:pt idx="11">
                  <c:v>840.15440000000012</c:v>
                </c:pt>
                <c:pt idx="12">
                  <c:v>912.00250000000017</c:v>
                </c:pt>
                <c:pt idx="13">
                  <c:v>978.87930000000017</c:v>
                </c:pt>
                <c:pt idx="14">
                  <c:v>1077.0352000000003</c:v>
                </c:pt>
                <c:pt idx="15">
                  <c:v>1162.1240000000003</c:v>
                </c:pt>
                <c:pt idx="16">
                  <c:v>1265.3671000000002</c:v>
                </c:pt>
                <c:pt idx="17">
                  <c:v>1358.7923000000001</c:v>
                </c:pt>
                <c:pt idx="18">
                  <c:v>1449.5731000000001</c:v>
                </c:pt>
                <c:pt idx="19">
                  <c:v>1503.3374000000001</c:v>
                </c:pt>
                <c:pt idx="20">
                  <c:v>1590.4197000000001</c:v>
                </c:pt>
                <c:pt idx="21">
                  <c:v>1651.3958000000002</c:v>
                </c:pt>
                <c:pt idx="22">
                  <c:v>1733.2724000000003</c:v>
                </c:pt>
                <c:pt idx="23">
                  <c:v>1786.5617000000002</c:v>
                </c:pt>
                <c:pt idx="24">
                  <c:v>1858.7089000000001</c:v>
                </c:pt>
                <c:pt idx="25">
                  <c:v>1942.7776000000001</c:v>
                </c:pt>
                <c:pt idx="26">
                  <c:v>2003.5630000000001</c:v>
                </c:pt>
                <c:pt idx="27">
                  <c:v>2083.7179000000001</c:v>
                </c:pt>
                <c:pt idx="28">
                  <c:v>2191.3045000000002</c:v>
                </c:pt>
                <c:pt idx="29">
                  <c:v>2307.5412000000001</c:v>
                </c:pt>
                <c:pt idx="30">
                  <c:v>2423.0616</c:v>
                </c:pt>
                <c:pt idx="31">
                  <c:v>2526.4052000000001</c:v>
                </c:pt>
                <c:pt idx="32">
                  <c:v>2605.6699000000003</c:v>
                </c:pt>
                <c:pt idx="33">
                  <c:v>2667.6538000000005</c:v>
                </c:pt>
                <c:pt idx="34">
                  <c:v>2727.4060000000004</c:v>
                </c:pt>
                <c:pt idx="35">
                  <c:v>2780.7508000000003</c:v>
                </c:pt>
                <c:pt idx="36">
                  <c:v>2823.6092000000003</c:v>
                </c:pt>
                <c:pt idx="37">
                  <c:v>2870.4636000000005</c:v>
                </c:pt>
                <c:pt idx="38">
                  <c:v>2961.2838000000006</c:v>
                </c:pt>
                <c:pt idx="39">
                  <c:v>3061.3336000000008</c:v>
                </c:pt>
                <c:pt idx="40">
                  <c:v>3140.0679000000009</c:v>
                </c:pt>
                <c:pt idx="41">
                  <c:v>3255.954200000001</c:v>
                </c:pt>
                <c:pt idx="42">
                  <c:v>3372.831900000001</c:v>
                </c:pt>
                <c:pt idx="43">
                  <c:v>3469.9170000000013</c:v>
                </c:pt>
                <c:pt idx="44">
                  <c:v>3542.1869000000011</c:v>
                </c:pt>
                <c:pt idx="45">
                  <c:v>3610.0237000000011</c:v>
                </c:pt>
                <c:pt idx="46">
                  <c:v>3660.7236000000012</c:v>
                </c:pt>
                <c:pt idx="47">
                  <c:v>3737.6097000000013</c:v>
                </c:pt>
                <c:pt idx="48">
                  <c:v>3799.3265000000015</c:v>
                </c:pt>
                <c:pt idx="49">
                  <c:v>3859.1395000000016</c:v>
                </c:pt>
                <c:pt idx="50">
                  <c:v>3921.3204000000014</c:v>
                </c:pt>
                <c:pt idx="51">
                  <c:v>4003.3607000000015</c:v>
                </c:pt>
                <c:pt idx="52">
                  <c:v>4121.3779000000013</c:v>
                </c:pt>
                <c:pt idx="53">
                  <c:v>4239.3550000000014</c:v>
                </c:pt>
                <c:pt idx="54">
                  <c:v>4354.8038000000015</c:v>
                </c:pt>
                <c:pt idx="55">
                  <c:v>4432.2626000000018</c:v>
                </c:pt>
                <c:pt idx="56">
                  <c:v>4507.1861000000017</c:v>
                </c:pt>
                <c:pt idx="57">
                  <c:v>4569.2771000000021</c:v>
                </c:pt>
                <c:pt idx="58">
                  <c:v>4626.0286000000024</c:v>
                </c:pt>
                <c:pt idx="59">
                  <c:v>4668.4392000000025</c:v>
                </c:pt>
                <c:pt idx="60">
                  <c:v>4749.6000000000022</c:v>
                </c:pt>
                <c:pt idx="61">
                  <c:v>4796.6785000000018</c:v>
                </c:pt>
                <c:pt idx="62">
                  <c:v>4851.9417000000021</c:v>
                </c:pt>
                <c:pt idx="63">
                  <c:v>4911.9759000000022</c:v>
                </c:pt>
                <c:pt idx="64">
                  <c:v>5009.2500000000018</c:v>
                </c:pt>
                <c:pt idx="65">
                  <c:v>5127.5724000000018</c:v>
                </c:pt>
                <c:pt idx="66">
                  <c:v>5244.8016000000016</c:v>
                </c:pt>
                <c:pt idx="67">
                  <c:v>5353.7064000000018</c:v>
                </c:pt>
                <c:pt idx="68">
                  <c:v>5449.3457000000017</c:v>
                </c:pt>
                <c:pt idx="69">
                  <c:v>5508.1899000000012</c:v>
                </c:pt>
                <c:pt idx="70">
                  <c:v>5591.9289000000008</c:v>
                </c:pt>
                <c:pt idx="71">
                  <c:v>5657.4761000000008</c:v>
                </c:pt>
                <c:pt idx="72">
                  <c:v>5731.8545000000004</c:v>
                </c:pt>
                <c:pt idx="73">
                  <c:v>5792.8646000000008</c:v>
                </c:pt>
                <c:pt idx="74">
                  <c:v>5900.6340000000009</c:v>
                </c:pt>
                <c:pt idx="75">
                  <c:v>5991.797700000001</c:v>
                </c:pt>
                <c:pt idx="76">
                  <c:v>6104.5469000000012</c:v>
                </c:pt>
                <c:pt idx="77">
                  <c:v>6227.6134000000011</c:v>
                </c:pt>
                <c:pt idx="78">
                  <c:v>6341.8109000000013</c:v>
                </c:pt>
                <c:pt idx="79">
                  <c:v>6424.4510000000009</c:v>
                </c:pt>
                <c:pt idx="80">
                  <c:v>6478.2209000000012</c:v>
                </c:pt>
                <c:pt idx="81">
                  <c:v>6526.7354000000014</c:v>
                </c:pt>
                <c:pt idx="82">
                  <c:v>6583.8091000000013</c:v>
                </c:pt>
                <c:pt idx="83">
                  <c:v>6649.9001000000017</c:v>
                </c:pt>
                <c:pt idx="84">
                  <c:v>6702.8240000000014</c:v>
                </c:pt>
                <c:pt idx="85">
                  <c:v>6755.994200000001</c:v>
                </c:pt>
                <c:pt idx="86">
                  <c:v>6804.4242000000013</c:v>
                </c:pt>
                <c:pt idx="87">
                  <c:v>6903.9584000000013</c:v>
                </c:pt>
                <c:pt idx="88">
                  <c:v>6980.902000000001</c:v>
                </c:pt>
                <c:pt idx="89">
                  <c:v>7104.9495000000006</c:v>
                </c:pt>
                <c:pt idx="90">
                  <c:v>7226.952400000001</c:v>
                </c:pt>
                <c:pt idx="91">
                  <c:v>7334.0117000000009</c:v>
                </c:pt>
                <c:pt idx="92">
                  <c:v>7436.3366000000005</c:v>
                </c:pt>
                <c:pt idx="93">
                  <c:v>7528.1560000000009</c:v>
                </c:pt>
                <c:pt idx="94">
                  <c:v>7574.5851000000011</c:v>
                </c:pt>
                <c:pt idx="95">
                  <c:v>7623.0799000000015</c:v>
                </c:pt>
                <c:pt idx="96">
                  <c:v>7704.2117000000017</c:v>
                </c:pt>
                <c:pt idx="97">
                  <c:v>7760.9712000000018</c:v>
                </c:pt>
                <c:pt idx="98">
                  <c:v>7822.9076000000014</c:v>
                </c:pt>
                <c:pt idx="99">
                  <c:v>7890.2931000000017</c:v>
                </c:pt>
                <c:pt idx="100">
                  <c:v>7989.248300000002</c:v>
                </c:pt>
                <c:pt idx="101">
                  <c:v>8102.802700000002</c:v>
                </c:pt>
                <c:pt idx="102">
                  <c:v>8232.7659000000021</c:v>
                </c:pt>
                <c:pt idx="103">
                  <c:v>8361.3753000000015</c:v>
                </c:pt>
                <c:pt idx="104">
                  <c:v>8496.5734000000011</c:v>
                </c:pt>
                <c:pt idx="105">
                  <c:v>8571.8960000000006</c:v>
                </c:pt>
                <c:pt idx="106">
                  <c:v>8638.3209999999999</c:v>
                </c:pt>
                <c:pt idx="107">
                  <c:v>8682.9311999999991</c:v>
                </c:pt>
                <c:pt idx="108">
                  <c:v>8740.0707999999995</c:v>
                </c:pt>
                <c:pt idx="109">
                  <c:v>8808.5491999999995</c:v>
                </c:pt>
                <c:pt idx="110">
                  <c:v>8886.8655999999992</c:v>
                </c:pt>
                <c:pt idx="111">
                  <c:v>8988.8923999999988</c:v>
                </c:pt>
                <c:pt idx="112">
                  <c:v>9111.7641999999996</c:v>
                </c:pt>
                <c:pt idx="113">
                  <c:v>9239.4439999999995</c:v>
                </c:pt>
                <c:pt idx="114">
                  <c:v>9358.1816999999992</c:v>
                </c:pt>
                <c:pt idx="115">
                  <c:v>9446.0296999999991</c:v>
                </c:pt>
                <c:pt idx="116">
                  <c:v>9514.8895999999986</c:v>
                </c:pt>
                <c:pt idx="117">
                  <c:v>9567.515199999998</c:v>
                </c:pt>
                <c:pt idx="118">
                  <c:v>9640.4325999999983</c:v>
                </c:pt>
                <c:pt idx="119">
                  <c:v>9708.4259999999977</c:v>
                </c:pt>
                <c:pt idx="120">
                  <c:v>9753.2582999999977</c:v>
                </c:pt>
                <c:pt idx="121">
                  <c:v>9791.7245999999977</c:v>
                </c:pt>
                <c:pt idx="122">
                  <c:v>9839.7845999999972</c:v>
                </c:pt>
                <c:pt idx="123">
                  <c:v>9920.4956999999977</c:v>
                </c:pt>
                <c:pt idx="124">
                  <c:v>10034.470399999998</c:v>
                </c:pt>
                <c:pt idx="125">
                  <c:v>10159.240099999999</c:v>
                </c:pt>
                <c:pt idx="126">
                  <c:v>10285.638999999999</c:v>
                </c:pt>
                <c:pt idx="127">
                  <c:v>10405.2824</c:v>
                </c:pt>
                <c:pt idx="128">
                  <c:v>10507.183800000001</c:v>
                </c:pt>
                <c:pt idx="129">
                  <c:v>10562.418600000001</c:v>
                </c:pt>
                <c:pt idx="130">
                  <c:v>10638.1705</c:v>
                </c:pt>
                <c:pt idx="131">
                  <c:v>10709.372600000001</c:v>
                </c:pt>
                <c:pt idx="132">
                  <c:v>10748.832</c:v>
                </c:pt>
                <c:pt idx="133">
                  <c:v>10819.3501</c:v>
                </c:pt>
                <c:pt idx="134">
                  <c:v>10907.757299999999</c:v>
                </c:pt>
                <c:pt idx="135">
                  <c:v>11005.004299999999</c:v>
                </c:pt>
                <c:pt idx="136">
                  <c:v>11082.868399999999</c:v>
                </c:pt>
                <c:pt idx="137">
                  <c:v>11203.204399999999</c:v>
                </c:pt>
                <c:pt idx="138">
                  <c:v>11329.424399999998</c:v>
                </c:pt>
                <c:pt idx="139">
                  <c:v>11452.192999999997</c:v>
                </c:pt>
                <c:pt idx="140">
                  <c:v>11545.296299999998</c:v>
                </c:pt>
                <c:pt idx="141">
                  <c:v>11628.142399999999</c:v>
                </c:pt>
                <c:pt idx="142">
                  <c:v>11668.1176</c:v>
                </c:pt>
                <c:pt idx="143">
                  <c:v>11740.761</c:v>
                </c:pt>
                <c:pt idx="144">
                  <c:v>11792.1842</c:v>
                </c:pt>
                <c:pt idx="145">
                  <c:v>11864.118399999999</c:v>
                </c:pt>
                <c:pt idx="146">
                  <c:v>11934.669099999999</c:v>
                </c:pt>
                <c:pt idx="147">
                  <c:v>12001.357099999999</c:v>
                </c:pt>
                <c:pt idx="148">
                  <c:v>12119.747899999998</c:v>
                </c:pt>
                <c:pt idx="149">
                  <c:v>12239.501699999999</c:v>
                </c:pt>
                <c:pt idx="150">
                  <c:v>12367.582299999998</c:v>
                </c:pt>
                <c:pt idx="151">
                  <c:v>12481.662599999998</c:v>
                </c:pt>
                <c:pt idx="152">
                  <c:v>12593.683199999998</c:v>
                </c:pt>
                <c:pt idx="153">
                  <c:v>12650.863299999997</c:v>
                </c:pt>
                <c:pt idx="154">
                  <c:v>12702.083199999997</c:v>
                </c:pt>
                <c:pt idx="155">
                  <c:v>12761.693599999997</c:v>
                </c:pt>
                <c:pt idx="156">
                  <c:v>12828.789499999997</c:v>
                </c:pt>
                <c:pt idx="157">
                  <c:v>12869.851899999998</c:v>
                </c:pt>
                <c:pt idx="158">
                  <c:v>12944.162799999998</c:v>
                </c:pt>
                <c:pt idx="159">
                  <c:v>13023.731699999998</c:v>
                </c:pt>
                <c:pt idx="160">
                  <c:v>13138.574699999999</c:v>
                </c:pt>
                <c:pt idx="161">
                  <c:v>13268.9923</c:v>
                </c:pt>
                <c:pt idx="162">
                  <c:v>13394.627199999999</c:v>
                </c:pt>
                <c:pt idx="163">
                  <c:v>13515.427899999999</c:v>
                </c:pt>
                <c:pt idx="164">
                  <c:v>13634.435699999998</c:v>
                </c:pt>
                <c:pt idx="165">
                  <c:v>13683.422999999999</c:v>
                </c:pt>
                <c:pt idx="166">
                  <c:v>13760.772299999999</c:v>
                </c:pt>
                <c:pt idx="167">
                  <c:v>13823.125799999998</c:v>
                </c:pt>
                <c:pt idx="168">
                  <c:v>13922.479499999998</c:v>
                </c:pt>
                <c:pt idx="169">
                  <c:v>13983.809599999997</c:v>
                </c:pt>
                <c:pt idx="170">
                  <c:v>14050.298999999997</c:v>
                </c:pt>
                <c:pt idx="171">
                  <c:v>14115.385899999997</c:v>
                </c:pt>
                <c:pt idx="172">
                  <c:v>14223.601099999998</c:v>
                </c:pt>
                <c:pt idx="173">
                  <c:v>14347.090899999997</c:v>
                </c:pt>
                <c:pt idx="174">
                  <c:v>14471.723399999997</c:v>
                </c:pt>
                <c:pt idx="175">
                  <c:v>14594.667699999996</c:v>
                </c:pt>
                <c:pt idx="176">
                  <c:v>14708.000999999997</c:v>
                </c:pt>
                <c:pt idx="177">
                  <c:v>14780.000499999996</c:v>
                </c:pt>
                <c:pt idx="178">
                  <c:v>14867.798199999996</c:v>
                </c:pt>
                <c:pt idx="179">
                  <c:v>14953.414899999996</c:v>
                </c:pt>
                <c:pt idx="180">
                  <c:v>15003.534199999996</c:v>
                </c:pt>
                <c:pt idx="181">
                  <c:v>15124.955599999996</c:v>
                </c:pt>
                <c:pt idx="182">
                  <c:v>15212.051799999996</c:v>
                </c:pt>
                <c:pt idx="183">
                  <c:v>15331.315999999995</c:v>
                </c:pt>
                <c:pt idx="184">
                  <c:v>15417.780299999995</c:v>
                </c:pt>
                <c:pt idx="185">
                  <c:v>15535.808599999995</c:v>
                </c:pt>
                <c:pt idx="186">
                  <c:v>15658.448999999995</c:v>
                </c:pt>
                <c:pt idx="187">
                  <c:v>15763.291199999994</c:v>
                </c:pt>
                <c:pt idx="188">
                  <c:v>15865.006999999994</c:v>
                </c:pt>
                <c:pt idx="189">
                  <c:v>15969.725799999995</c:v>
                </c:pt>
                <c:pt idx="190">
                  <c:v>16029.218899999994</c:v>
                </c:pt>
                <c:pt idx="191">
                  <c:v>16080.900999999994</c:v>
                </c:pt>
                <c:pt idx="192">
                  <c:v>16155.230399999995</c:v>
                </c:pt>
                <c:pt idx="193">
                  <c:v>16208.858699999995</c:v>
                </c:pt>
                <c:pt idx="194">
                  <c:v>16281.148199999996</c:v>
                </c:pt>
                <c:pt idx="195">
                  <c:v>16362.496099999997</c:v>
                </c:pt>
                <c:pt idx="196">
                  <c:v>16482.673599999998</c:v>
                </c:pt>
                <c:pt idx="197">
                  <c:v>16606.9254</c:v>
                </c:pt>
                <c:pt idx="198">
                  <c:v>16730.672999999999</c:v>
                </c:pt>
                <c:pt idx="199">
                  <c:v>16846.593199999999</c:v>
                </c:pt>
                <c:pt idx="200">
                  <c:v>16922.255300000001</c:v>
                </c:pt>
                <c:pt idx="201">
                  <c:v>16993.525099999999</c:v>
                </c:pt>
                <c:pt idx="202">
                  <c:v>17050.743899999998</c:v>
                </c:pt>
                <c:pt idx="203">
                  <c:v>17098.845199999996</c:v>
                </c:pt>
                <c:pt idx="204">
                  <c:v>17176.504899999996</c:v>
                </c:pt>
                <c:pt idx="205">
                  <c:v>17235.639899999995</c:v>
                </c:pt>
                <c:pt idx="206">
                  <c:v>17293.680999999993</c:v>
                </c:pt>
                <c:pt idx="207">
                  <c:v>17364.697999999993</c:v>
                </c:pt>
                <c:pt idx="208">
                  <c:v>17488.133199999993</c:v>
                </c:pt>
                <c:pt idx="209">
                  <c:v>17611.826499999992</c:v>
                </c:pt>
                <c:pt idx="210">
                  <c:v>17732.447999999993</c:v>
                </c:pt>
                <c:pt idx="211">
                  <c:v>17849.441399999992</c:v>
                </c:pt>
                <c:pt idx="212">
                  <c:v>17952.417699999991</c:v>
                </c:pt>
                <c:pt idx="213">
                  <c:v>18018.163599999993</c:v>
                </c:pt>
                <c:pt idx="214">
                  <c:v>18067.807899999993</c:v>
                </c:pt>
                <c:pt idx="215">
                  <c:v>18154.428399999993</c:v>
                </c:pt>
                <c:pt idx="216">
                  <c:v>18245.382099999992</c:v>
                </c:pt>
                <c:pt idx="217">
                  <c:v>18308.82729999999</c:v>
                </c:pt>
                <c:pt idx="218">
                  <c:v>18398.791099999991</c:v>
                </c:pt>
                <c:pt idx="219">
                  <c:v>18480.941099999993</c:v>
                </c:pt>
                <c:pt idx="220">
                  <c:v>18609.102899999994</c:v>
                </c:pt>
                <c:pt idx="221">
                  <c:v>18726.039999999994</c:v>
                </c:pt>
                <c:pt idx="222">
                  <c:v>18849.809899999993</c:v>
                </c:pt>
                <c:pt idx="223">
                  <c:v>18957.439899999994</c:v>
                </c:pt>
                <c:pt idx="224">
                  <c:v>19058.108299999993</c:v>
                </c:pt>
                <c:pt idx="225">
                  <c:v>19125.147799999992</c:v>
                </c:pt>
                <c:pt idx="226">
                  <c:v>19195.841899999992</c:v>
                </c:pt>
                <c:pt idx="227">
                  <c:v>19261.159999999993</c:v>
                </c:pt>
                <c:pt idx="228">
                  <c:v>19342.394699999993</c:v>
                </c:pt>
                <c:pt idx="229">
                  <c:v>19402.900399999995</c:v>
                </c:pt>
                <c:pt idx="230">
                  <c:v>19483.233999999997</c:v>
                </c:pt>
                <c:pt idx="231">
                  <c:v>19575.608799999998</c:v>
                </c:pt>
                <c:pt idx="232">
                  <c:v>19660.467499999999</c:v>
                </c:pt>
                <c:pt idx="233">
                  <c:v>19781.490299999998</c:v>
                </c:pt>
                <c:pt idx="234">
                  <c:v>19906.938099999999</c:v>
                </c:pt>
                <c:pt idx="235">
                  <c:v>20020.9702</c:v>
                </c:pt>
                <c:pt idx="236">
                  <c:v>20105.3554</c:v>
                </c:pt>
                <c:pt idx="237">
                  <c:v>20187.0128</c:v>
                </c:pt>
                <c:pt idx="238">
                  <c:v>20258.373299999999</c:v>
                </c:pt>
                <c:pt idx="239">
                  <c:v>20334.2222</c:v>
                </c:pt>
                <c:pt idx="240">
                  <c:v>20405.6947</c:v>
                </c:pt>
                <c:pt idx="241">
                  <c:v>20457.963400000001</c:v>
                </c:pt>
                <c:pt idx="242">
                  <c:v>20530.507099999999</c:v>
                </c:pt>
                <c:pt idx="243">
                  <c:v>20610.687699999999</c:v>
                </c:pt>
                <c:pt idx="244">
                  <c:v>20737.184299999997</c:v>
                </c:pt>
                <c:pt idx="245">
                  <c:v>20853.926999999996</c:v>
                </c:pt>
                <c:pt idx="246">
                  <c:v>20971.798299999995</c:v>
                </c:pt>
                <c:pt idx="247">
                  <c:v>21078.333699999996</c:v>
                </c:pt>
                <c:pt idx="248">
                  <c:v>21183.845599999997</c:v>
                </c:pt>
                <c:pt idx="249">
                  <c:v>21242.174199999998</c:v>
                </c:pt>
                <c:pt idx="250">
                  <c:v>21295.027099999999</c:v>
                </c:pt>
                <c:pt idx="251">
                  <c:v>21330.416499999999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70-48EC-AC3E-7967F638E5CD}"/>
            </c:ext>
          </c:extLst>
        </c:ser>
        <c:ser>
          <c:idx val="3"/>
          <c:order val="4"/>
          <c:tx>
            <c:strRef>
              <c:f>'[1]ET ACUMULADO'!$O$2:$O$3</c:f>
              <c:strCache>
                <c:ptCount val="1"/>
                <c:pt idx="0">
                  <c:v>ET accumulated Xingu subbasin</c:v>
                </c:pt>
              </c:strCache>
            </c:strRef>
          </c:tx>
          <c:spPr>
            <a:ln w="19050" cap="rnd">
              <a:solidFill>
                <a:srgbClr val="88E475"/>
              </a:solidFill>
              <a:round/>
            </a:ln>
            <a:effectLst/>
          </c:spPr>
          <c:marker>
            <c:symbol val="none"/>
          </c:marker>
          <c:xVal>
            <c:numRef>
              <c:f>'[1]ET ACUMULADO'!$P$4:$P$255</c:f>
              <c:numCache>
                <c:formatCode>General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'[1]ET ACUMULADO'!$O$4:$O$255</c:f>
              <c:numCache>
                <c:formatCode>General</c:formatCode>
                <c:ptCount val="252"/>
                <c:pt idx="0">
                  <c:v>83.191000000000003</c:v>
                </c:pt>
                <c:pt idx="1">
                  <c:v>168.95000000000002</c:v>
                </c:pt>
                <c:pt idx="2">
                  <c:v>260.99279999999999</c:v>
                </c:pt>
                <c:pt idx="3">
                  <c:v>337.4796</c:v>
                </c:pt>
                <c:pt idx="4">
                  <c:v>441.06810000000002</c:v>
                </c:pt>
                <c:pt idx="5">
                  <c:v>508.0274</c:v>
                </c:pt>
                <c:pt idx="6">
                  <c:v>621.42079999999999</c:v>
                </c:pt>
                <c:pt idx="7">
                  <c:v>716.23939999999993</c:v>
                </c:pt>
                <c:pt idx="8">
                  <c:v>778.33179999999993</c:v>
                </c:pt>
                <c:pt idx="9">
                  <c:v>842.69539999999995</c:v>
                </c:pt>
                <c:pt idx="10">
                  <c:v>892.38239999999996</c:v>
                </c:pt>
                <c:pt idx="11">
                  <c:v>933.34089999999992</c:v>
                </c:pt>
                <c:pt idx="12">
                  <c:v>996.79609999999991</c:v>
                </c:pt>
                <c:pt idx="13">
                  <c:v>1092.2411</c:v>
                </c:pt>
                <c:pt idx="14">
                  <c:v>1194.2613999999999</c:v>
                </c:pt>
                <c:pt idx="15">
                  <c:v>1279.3539999999998</c:v>
                </c:pt>
                <c:pt idx="16">
                  <c:v>1390.1929999999998</c:v>
                </c:pt>
                <c:pt idx="17">
                  <c:v>1504.2115999999996</c:v>
                </c:pt>
                <c:pt idx="18">
                  <c:v>1612.1409999999996</c:v>
                </c:pt>
                <c:pt idx="19">
                  <c:v>1693.3835999999997</c:v>
                </c:pt>
                <c:pt idx="20">
                  <c:v>1767.7565999999997</c:v>
                </c:pt>
                <c:pt idx="21">
                  <c:v>1824.3531999999998</c:v>
                </c:pt>
                <c:pt idx="22">
                  <c:v>1922.0105999999998</c:v>
                </c:pt>
                <c:pt idx="23">
                  <c:v>1981.4082999999998</c:v>
                </c:pt>
                <c:pt idx="24">
                  <c:v>2047.2159999999999</c:v>
                </c:pt>
                <c:pt idx="25">
                  <c:v>2124.0153999999998</c:v>
                </c:pt>
                <c:pt idx="26">
                  <c:v>2194.2589999999996</c:v>
                </c:pt>
                <c:pt idx="27">
                  <c:v>2278.0799999999995</c:v>
                </c:pt>
                <c:pt idx="28">
                  <c:v>2393.7418999999995</c:v>
                </c:pt>
                <c:pt idx="29">
                  <c:v>2518.3047999999994</c:v>
                </c:pt>
                <c:pt idx="30">
                  <c:v>2652.0009999999993</c:v>
                </c:pt>
                <c:pt idx="31">
                  <c:v>2768.5243999999993</c:v>
                </c:pt>
                <c:pt idx="32">
                  <c:v>2855.0617999999995</c:v>
                </c:pt>
                <c:pt idx="33">
                  <c:v>2913.0062999999996</c:v>
                </c:pt>
                <c:pt idx="34">
                  <c:v>2988.9020999999993</c:v>
                </c:pt>
                <c:pt idx="35">
                  <c:v>3048.0790999999995</c:v>
                </c:pt>
                <c:pt idx="36">
                  <c:v>3090.8554999999997</c:v>
                </c:pt>
                <c:pt idx="37">
                  <c:v>3136.8377999999998</c:v>
                </c:pt>
                <c:pt idx="38">
                  <c:v>3228.6004999999996</c:v>
                </c:pt>
                <c:pt idx="39">
                  <c:v>3335.4381999999996</c:v>
                </c:pt>
                <c:pt idx="40">
                  <c:v>3423.9803999999995</c:v>
                </c:pt>
                <c:pt idx="41">
                  <c:v>3552.7954999999993</c:v>
                </c:pt>
                <c:pt idx="42">
                  <c:v>3684.7608999999993</c:v>
                </c:pt>
                <c:pt idx="43">
                  <c:v>3808.4597999999992</c:v>
                </c:pt>
                <c:pt idx="44">
                  <c:v>3883.0668999999994</c:v>
                </c:pt>
                <c:pt idx="45">
                  <c:v>3946.9924999999994</c:v>
                </c:pt>
                <c:pt idx="46">
                  <c:v>3999.8735999999994</c:v>
                </c:pt>
                <c:pt idx="47">
                  <c:v>4069.1959999999995</c:v>
                </c:pt>
                <c:pt idx="48">
                  <c:v>4126.7167999999992</c:v>
                </c:pt>
                <c:pt idx="49">
                  <c:v>4204.3005999999996</c:v>
                </c:pt>
                <c:pt idx="50">
                  <c:v>4273.9432999999999</c:v>
                </c:pt>
                <c:pt idx="51">
                  <c:v>4349.652</c:v>
                </c:pt>
                <c:pt idx="52">
                  <c:v>4466.6776</c:v>
                </c:pt>
                <c:pt idx="53">
                  <c:v>4595.4569000000001</c:v>
                </c:pt>
                <c:pt idx="54">
                  <c:v>4728.3712000000005</c:v>
                </c:pt>
                <c:pt idx="55">
                  <c:v>4829.7569000000003</c:v>
                </c:pt>
                <c:pt idx="56">
                  <c:v>4910.0361000000003</c:v>
                </c:pt>
                <c:pt idx="57">
                  <c:v>4969.0024000000003</c:v>
                </c:pt>
                <c:pt idx="58">
                  <c:v>5025.6676000000007</c:v>
                </c:pt>
                <c:pt idx="59">
                  <c:v>5065.7052000000003</c:v>
                </c:pt>
                <c:pt idx="60">
                  <c:v>5160.3636000000006</c:v>
                </c:pt>
                <c:pt idx="61">
                  <c:v>5212.4947000000002</c:v>
                </c:pt>
                <c:pt idx="62">
                  <c:v>5280.4292000000005</c:v>
                </c:pt>
                <c:pt idx="63">
                  <c:v>5341.5824000000002</c:v>
                </c:pt>
                <c:pt idx="64">
                  <c:v>5434.9192000000003</c:v>
                </c:pt>
                <c:pt idx="65">
                  <c:v>5561.2376000000004</c:v>
                </c:pt>
                <c:pt idx="66">
                  <c:v>5691.4887000000008</c:v>
                </c:pt>
                <c:pt idx="67">
                  <c:v>5817.338600000001</c:v>
                </c:pt>
                <c:pt idx="68">
                  <c:v>5919.405600000001</c:v>
                </c:pt>
                <c:pt idx="69">
                  <c:v>5973.1311000000005</c:v>
                </c:pt>
                <c:pt idx="70">
                  <c:v>6065.9855000000007</c:v>
                </c:pt>
                <c:pt idx="71">
                  <c:v>6135.2713000000003</c:v>
                </c:pt>
                <c:pt idx="72">
                  <c:v>6219.2228000000005</c:v>
                </c:pt>
                <c:pt idx="73">
                  <c:v>6280.7631000000001</c:v>
                </c:pt>
                <c:pt idx="74">
                  <c:v>6392.8510999999999</c:v>
                </c:pt>
                <c:pt idx="75">
                  <c:v>6485.0639000000001</c:v>
                </c:pt>
                <c:pt idx="76">
                  <c:v>6607.2152000000006</c:v>
                </c:pt>
                <c:pt idx="77">
                  <c:v>6737.3497000000007</c:v>
                </c:pt>
                <c:pt idx="78">
                  <c:v>6865.331000000001</c:v>
                </c:pt>
                <c:pt idx="79">
                  <c:v>6964.9060000000009</c:v>
                </c:pt>
                <c:pt idx="80">
                  <c:v>7014.0525000000007</c:v>
                </c:pt>
                <c:pt idx="81">
                  <c:v>7061.7973000000011</c:v>
                </c:pt>
                <c:pt idx="82">
                  <c:v>7129.8065000000015</c:v>
                </c:pt>
                <c:pt idx="83">
                  <c:v>7199.1014000000014</c:v>
                </c:pt>
                <c:pt idx="84">
                  <c:v>7267.9215000000013</c:v>
                </c:pt>
                <c:pt idx="85">
                  <c:v>7328.1540000000014</c:v>
                </c:pt>
                <c:pt idx="86">
                  <c:v>7384.6069000000016</c:v>
                </c:pt>
                <c:pt idx="87">
                  <c:v>7486.0143000000016</c:v>
                </c:pt>
                <c:pt idx="88">
                  <c:v>7563.2234000000017</c:v>
                </c:pt>
                <c:pt idx="89">
                  <c:v>7693.6721000000016</c:v>
                </c:pt>
                <c:pt idx="90">
                  <c:v>7826.6662000000015</c:v>
                </c:pt>
                <c:pt idx="91">
                  <c:v>7948.4477000000015</c:v>
                </c:pt>
                <c:pt idx="92">
                  <c:v>8046.7586000000019</c:v>
                </c:pt>
                <c:pt idx="93">
                  <c:v>8133.2562000000016</c:v>
                </c:pt>
                <c:pt idx="94">
                  <c:v>8177.1272000000017</c:v>
                </c:pt>
                <c:pt idx="95">
                  <c:v>8227.356600000001</c:v>
                </c:pt>
                <c:pt idx="96">
                  <c:v>8307.5985000000019</c:v>
                </c:pt>
                <c:pt idx="97">
                  <c:v>8373.3002000000015</c:v>
                </c:pt>
                <c:pt idx="98">
                  <c:v>8438.2426000000014</c:v>
                </c:pt>
                <c:pt idx="99">
                  <c:v>8507.975800000002</c:v>
                </c:pt>
                <c:pt idx="100">
                  <c:v>8607.1793000000016</c:v>
                </c:pt>
                <c:pt idx="101">
                  <c:v>8727.5153000000009</c:v>
                </c:pt>
                <c:pt idx="102">
                  <c:v>8866.3443000000007</c:v>
                </c:pt>
                <c:pt idx="103">
                  <c:v>9005.7820000000011</c:v>
                </c:pt>
                <c:pt idx="104">
                  <c:v>9130.9884000000002</c:v>
                </c:pt>
                <c:pt idx="105">
                  <c:v>9193.8551000000007</c:v>
                </c:pt>
                <c:pt idx="106">
                  <c:v>9271.2427000000007</c:v>
                </c:pt>
                <c:pt idx="107">
                  <c:v>9325.7393000000011</c:v>
                </c:pt>
                <c:pt idx="108">
                  <c:v>9403.5521000000008</c:v>
                </c:pt>
                <c:pt idx="109">
                  <c:v>9485.3910000000014</c:v>
                </c:pt>
                <c:pt idx="110">
                  <c:v>9581.1866000000009</c:v>
                </c:pt>
                <c:pt idx="111">
                  <c:v>9675.0740000000005</c:v>
                </c:pt>
                <c:pt idx="112">
                  <c:v>9800.4323999999997</c:v>
                </c:pt>
                <c:pt idx="113">
                  <c:v>9935.0245999999988</c:v>
                </c:pt>
                <c:pt idx="114">
                  <c:v>10065.048699999999</c:v>
                </c:pt>
                <c:pt idx="115">
                  <c:v>10175.461099999999</c:v>
                </c:pt>
                <c:pt idx="116">
                  <c:v>10243.405399999998</c:v>
                </c:pt>
                <c:pt idx="117">
                  <c:v>10302.175099999999</c:v>
                </c:pt>
                <c:pt idx="118">
                  <c:v>10366.483599999998</c:v>
                </c:pt>
                <c:pt idx="119">
                  <c:v>10428.265099999997</c:v>
                </c:pt>
                <c:pt idx="120">
                  <c:v>10480.120799999997</c:v>
                </c:pt>
                <c:pt idx="121">
                  <c:v>10529.296999999997</c:v>
                </c:pt>
                <c:pt idx="122">
                  <c:v>10584.882799999998</c:v>
                </c:pt>
                <c:pt idx="123">
                  <c:v>10669.952099999997</c:v>
                </c:pt>
                <c:pt idx="124">
                  <c:v>10782.928199999997</c:v>
                </c:pt>
                <c:pt idx="125">
                  <c:v>10915.448399999997</c:v>
                </c:pt>
                <c:pt idx="126">
                  <c:v>11051.590799999998</c:v>
                </c:pt>
                <c:pt idx="127">
                  <c:v>11185.826299999999</c:v>
                </c:pt>
                <c:pt idx="128">
                  <c:v>11283.355299999999</c:v>
                </c:pt>
                <c:pt idx="129">
                  <c:v>11343.7423</c:v>
                </c:pt>
                <c:pt idx="130">
                  <c:v>11404.7137</c:v>
                </c:pt>
                <c:pt idx="131">
                  <c:v>11467.2845</c:v>
                </c:pt>
                <c:pt idx="132">
                  <c:v>11508.397199999999</c:v>
                </c:pt>
                <c:pt idx="133">
                  <c:v>11593.43</c:v>
                </c:pt>
                <c:pt idx="134">
                  <c:v>11685.659799999999</c:v>
                </c:pt>
                <c:pt idx="135">
                  <c:v>11789.003199999999</c:v>
                </c:pt>
                <c:pt idx="136">
                  <c:v>11868.201799999999</c:v>
                </c:pt>
                <c:pt idx="137">
                  <c:v>11993.274299999999</c:v>
                </c:pt>
                <c:pt idx="138">
                  <c:v>12125.746999999999</c:v>
                </c:pt>
                <c:pt idx="139">
                  <c:v>12257.836499999999</c:v>
                </c:pt>
                <c:pt idx="140">
                  <c:v>12351.1801</c:v>
                </c:pt>
                <c:pt idx="141">
                  <c:v>12432.7755</c:v>
                </c:pt>
                <c:pt idx="142">
                  <c:v>12466.586600000001</c:v>
                </c:pt>
                <c:pt idx="143">
                  <c:v>12551.094700000001</c:v>
                </c:pt>
                <c:pt idx="144">
                  <c:v>12602.865900000001</c:v>
                </c:pt>
                <c:pt idx="145">
                  <c:v>12689.690200000001</c:v>
                </c:pt>
                <c:pt idx="146">
                  <c:v>12765.748500000002</c:v>
                </c:pt>
                <c:pt idx="147">
                  <c:v>12828.730900000002</c:v>
                </c:pt>
                <c:pt idx="148">
                  <c:v>12948.686900000002</c:v>
                </c:pt>
                <c:pt idx="149">
                  <c:v>13073.493500000002</c:v>
                </c:pt>
                <c:pt idx="150">
                  <c:v>13209.964100000003</c:v>
                </c:pt>
                <c:pt idx="151">
                  <c:v>13334.784300000003</c:v>
                </c:pt>
                <c:pt idx="152">
                  <c:v>13446.697800000004</c:v>
                </c:pt>
                <c:pt idx="153">
                  <c:v>13510.970600000004</c:v>
                </c:pt>
                <c:pt idx="154">
                  <c:v>13583.856500000004</c:v>
                </c:pt>
                <c:pt idx="155">
                  <c:v>13636.699200000003</c:v>
                </c:pt>
                <c:pt idx="156">
                  <c:v>13726.116800000003</c:v>
                </c:pt>
                <c:pt idx="157">
                  <c:v>13768.979200000003</c:v>
                </c:pt>
                <c:pt idx="158">
                  <c:v>13847.124700000004</c:v>
                </c:pt>
                <c:pt idx="159">
                  <c:v>13933.018500000004</c:v>
                </c:pt>
                <c:pt idx="160">
                  <c:v>14052.559900000004</c:v>
                </c:pt>
                <c:pt idx="161">
                  <c:v>14183.537900000003</c:v>
                </c:pt>
                <c:pt idx="162">
                  <c:v>14316.911500000004</c:v>
                </c:pt>
                <c:pt idx="163">
                  <c:v>14449.193000000003</c:v>
                </c:pt>
                <c:pt idx="164">
                  <c:v>14566.070300000003</c:v>
                </c:pt>
                <c:pt idx="165">
                  <c:v>14611.627300000004</c:v>
                </c:pt>
                <c:pt idx="166">
                  <c:v>14681.643900000005</c:v>
                </c:pt>
                <c:pt idx="167">
                  <c:v>14740.001400000005</c:v>
                </c:pt>
                <c:pt idx="168">
                  <c:v>14841.649300000005</c:v>
                </c:pt>
                <c:pt idx="169">
                  <c:v>14918.736500000005</c:v>
                </c:pt>
                <c:pt idx="170">
                  <c:v>14992.347500000005</c:v>
                </c:pt>
                <c:pt idx="171">
                  <c:v>15055.429900000005</c:v>
                </c:pt>
                <c:pt idx="172">
                  <c:v>15166.323200000004</c:v>
                </c:pt>
                <c:pt idx="173">
                  <c:v>15291.026600000005</c:v>
                </c:pt>
                <c:pt idx="174">
                  <c:v>15423.805900000005</c:v>
                </c:pt>
                <c:pt idx="175">
                  <c:v>15556.332900000005</c:v>
                </c:pt>
                <c:pt idx="176">
                  <c:v>15669.390900000006</c:v>
                </c:pt>
                <c:pt idx="177">
                  <c:v>15728.195300000007</c:v>
                </c:pt>
                <c:pt idx="178">
                  <c:v>15817.292000000007</c:v>
                </c:pt>
                <c:pt idx="179">
                  <c:v>15902.857300000007</c:v>
                </c:pt>
                <c:pt idx="180">
                  <c:v>15943.297900000007</c:v>
                </c:pt>
                <c:pt idx="181">
                  <c:v>16084.373600000006</c:v>
                </c:pt>
                <c:pt idx="182">
                  <c:v>16174.468900000007</c:v>
                </c:pt>
                <c:pt idx="183">
                  <c:v>16295.601300000008</c:v>
                </c:pt>
                <c:pt idx="184">
                  <c:v>16386.463400000008</c:v>
                </c:pt>
                <c:pt idx="185">
                  <c:v>16507.610600000007</c:v>
                </c:pt>
                <c:pt idx="186">
                  <c:v>16639.715900000007</c:v>
                </c:pt>
                <c:pt idx="187">
                  <c:v>16758.638300000006</c:v>
                </c:pt>
                <c:pt idx="188">
                  <c:v>16849.707100000007</c:v>
                </c:pt>
                <c:pt idx="189">
                  <c:v>16959.943800000008</c:v>
                </c:pt>
                <c:pt idx="190">
                  <c:v>17016.631800000006</c:v>
                </c:pt>
                <c:pt idx="191">
                  <c:v>17071.880200000007</c:v>
                </c:pt>
                <c:pt idx="192">
                  <c:v>17159.849000000006</c:v>
                </c:pt>
                <c:pt idx="193">
                  <c:v>17209.409100000004</c:v>
                </c:pt>
                <c:pt idx="194">
                  <c:v>17287.928100000005</c:v>
                </c:pt>
                <c:pt idx="195">
                  <c:v>17369.072900000003</c:v>
                </c:pt>
                <c:pt idx="196">
                  <c:v>17494.074600000004</c:v>
                </c:pt>
                <c:pt idx="197">
                  <c:v>17622.342900000003</c:v>
                </c:pt>
                <c:pt idx="198">
                  <c:v>17756.137800000004</c:v>
                </c:pt>
                <c:pt idx="199">
                  <c:v>17884.985400000005</c:v>
                </c:pt>
                <c:pt idx="200">
                  <c:v>17970.434000000005</c:v>
                </c:pt>
                <c:pt idx="201">
                  <c:v>18031.945800000005</c:v>
                </c:pt>
                <c:pt idx="202">
                  <c:v>18097.164700000005</c:v>
                </c:pt>
                <c:pt idx="203">
                  <c:v>18154.927600000006</c:v>
                </c:pt>
                <c:pt idx="204">
                  <c:v>18242.761200000008</c:v>
                </c:pt>
                <c:pt idx="205">
                  <c:v>18309.273300000008</c:v>
                </c:pt>
                <c:pt idx="206">
                  <c:v>18386.115600000008</c:v>
                </c:pt>
                <c:pt idx="207">
                  <c:v>18460.267200000009</c:v>
                </c:pt>
                <c:pt idx="208">
                  <c:v>18578.86970000001</c:v>
                </c:pt>
                <c:pt idx="209">
                  <c:v>18710.702400000009</c:v>
                </c:pt>
                <c:pt idx="210">
                  <c:v>18838.385900000008</c:v>
                </c:pt>
                <c:pt idx="211">
                  <c:v>18959.372100000008</c:v>
                </c:pt>
                <c:pt idx="212">
                  <c:v>19049.573900000007</c:v>
                </c:pt>
                <c:pt idx="213">
                  <c:v>19119.816500000008</c:v>
                </c:pt>
                <c:pt idx="214">
                  <c:v>19183.400000000009</c:v>
                </c:pt>
                <c:pt idx="215">
                  <c:v>19270.816200000008</c:v>
                </c:pt>
                <c:pt idx="216">
                  <c:v>19382.986100000009</c:v>
                </c:pt>
                <c:pt idx="217">
                  <c:v>19465.970900000008</c:v>
                </c:pt>
                <c:pt idx="218">
                  <c:v>19551.639400000007</c:v>
                </c:pt>
                <c:pt idx="219">
                  <c:v>19632.590600000007</c:v>
                </c:pt>
                <c:pt idx="220">
                  <c:v>19761.173000000006</c:v>
                </c:pt>
                <c:pt idx="221">
                  <c:v>19880.977100000007</c:v>
                </c:pt>
                <c:pt idx="222">
                  <c:v>20014.898900000007</c:v>
                </c:pt>
                <c:pt idx="223">
                  <c:v>20139.673500000008</c:v>
                </c:pt>
                <c:pt idx="224">
                  <c:v>20242.315800000008</c:v>
                </c:pt>
                <c:pt idx="225">
                  <c:v>20310.805500000006</c:v>
                </c:pt>
                <c:pt idx="226">
                  <c:v>20394.932500000006</c:v>
                </c:pt>
                <c:pt idx="227">
                  <c:v>20471.695300000007</c:v>
                </c:pt>
                <c:pt idx="228">
                  <c:v>20548.106800000005</c:v>
                </c:pt>
                <c:pt idx="229">
                  <c:v>20617.203300000005</c:v>
                </c:pt>
                <c:pt idx="230">
                  <c:v>20694.252300000004</c:v>
                </c:pt>
                <c:pt idx="231">
                  <c:v>20786.666400000006</c:v>
                </c:pt>
                <c:pt idx="232">
                  <c:v>20872.963100000004</c:v>
                </c:pt>
                <c:pt idx="233">
                  <c:v>20997.471500000003</c:v>
                </c:pt>
                <c:pt idx="234">
                  <c:v>21134.443300000003</c:v>
                </c:pt>
                <c:pt idx="235">
                  <c:v>21267.813900000001</c:v>
                </c:pt>
                <c:pt idx="236">
                  <c:v>21364.193500000001</c:v>
                </c:pt>
                <c:pt idx="237">
                  <c:v>21440.7559</c:v>
                </c:pt>
                <c:pt idx="238">
                  <c:v>21506.788100000002</c:v>
                </c:pt>
                <c:pt idx="239">
                  <c:v>21586.835500000001</c:v>
                </c:pt>
                <c:pt idx="240">
                  <c:v>21664.956200000001</c:v>
                </c:pt>
                <c:pt idx="241">
                  <c:v>21713.148000000001</c:v>
                </c:pt>
                <c:pt idx="242">
                  <c:v>21798.2428</c:v>
                </c:pt>
                <c:pt idx="243">
                  <c:v>21868.181</c:v>
                </c:pt>
                <c:pt idx="244">
                  <c:v>21993.930899999999</c:v>
                </c:pt>
                <c:pt idx="245">
                  <c:v>22114.904500000001</c:v>
                </c:pt>
                <c:pt idx="246">
                  <c:v>22244.6672</c:v>
                </c:pt>
                <c:pt idx="247">
                  <c:v>22360.6198</c:v>
                </c:pt>
                <c:pt idx="248">
                  <c:v>22458.496200000001</c:v>
                </c:pt>
                <c:pt idx="249">
                  <c:v>22517.756100000002</c:v>
                </c:pt>
                <c:pt idx="250">
                  <c:v>22568.495800000001</c:v>
                </c:pt>
                <c:pt idx="251">
                  <c:v>22606.268899999999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0-48EC-AC3E-7967F638E5CD}"/>
            </c:ext>
          </c:extLst>
        </c:ser>
        <c:ser>
          <c:idx val="4"/>
          <c:order val="5"/>
          <c:tx>
            <c:strRef>
              <c:f>'[1]ET ACUMULADO'!$P$2:$P$3</c:f>
              <c:strCache>
                <c:ptCount val="1"/>
                <c:pt idx="0">
                  <c:v>ET accumulated Amazon basin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'[1]ET ACUMULADO'!$P$4:$P$255</c:f>
              <c:numCache>
                <c:formatCode>General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'[1]ET ACUMULADO'!$P$4:$P$255</c:f>
              <c:numCache>
                <c:formatCode>General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70-48EC-AC3E-7967F638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148639"/>
        <c:axId val="1524159455"/>
        <c:extLst/>
      </c:scatterChart>
      <c:valAx>
        <c:axId val="1524148639"/>
        <c:scaling>
          <c:orientation val="minMax"/>
          <c:max val="2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Cumulative P Amazon (mm/month)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24159455"/>
        <c:crosses val="autoZero"/>
        <c:crossBetween val="midCat"/>
        <c:majorUnit val="2000"/>
      </c:valAx>
      <c:valAx>
        <c:axId val="1524159455"/>
        <c:scaling>
          <c:orientation val="minMax"/>
          <c:max val="2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Cumulative PCP for Subbasins (mm/month)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24148639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86739874049464E-2"/>
          <c:y val="0.83547336480509882"/>
          <c:w val="0.9143720664434638"/>
          <c:h val="0.14770224539366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ysClr val="windowText" lastClr="000000"/>
          </a:solidFill>
          <a:latin typeface="+mn-lt"/>
          <a:ea typeface="+mn-ea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40" b="1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Times New Roman" panose="02020603050405020304" pitchFamily="18" charset="0"/>
              </a:defRPr>
            </a:pPr>
            <a:r>
              <a:rPr lang="pt-BR" sz="1440" b="1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Times New Roman" panose="02020603050405020304" pitchFamily="18" charset="0"/>
              </a:rPr>
              <a:t>C) Temporal variability in the monthly relationship between P and ET.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40" b="1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[1]Análises!$AG$4</c:f>
              <c:strCache>
                <c:ptCount val="1"/>
                <c:pt idx="0">
                  <c:v>Madeira</c:v>
                </c:pt>
              </c:strCache>
            </c:strRef>
          </c:tx>
          <c:spPr>
            <a:solidFill>
              <a:srgbClr val="C517E1"/>
            </a:solidFill>
            <a:ln>
              <a:noFill/>
            </a:ln>
            <a:effectLst/>
          </c:spPr>
          <c:invertIfNegative val="0"/>
          <c:cat>
            <c:numRef>
              <c:f>[1]Análises!$P$5:$P$25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[1]Análises!$AG$5:$AG$25</c:f>
              <c:numCache>
                <c:formatCode>General</c:formatCode>
                <c:ptCount val="21"/>
                <c:pt idx="0">
                  <c:v>1048.2012999999997</c:v>
                </c:pt>
                <c:pt idx="1">
                  <c:v>824.55970000000036</c:v>
                </c:pt>
                <c:pt idx="2">
                  <c:v>744.2014999999999</c:v>
                </c:pt>
                <c:pt idx="3">
                  <c:v>734.61709999999994</c:v>
                </c:pt>
                <c:pt idx="4">
                  <c:v>689.20109999999988</c:v>
                </c:pt>
                <c:pt idx="5">
                  <c:v>852.41489999999988</c:v>
                </c:pt>
                <c:pt idx="6">
                  <c:v>814.25340000000006</c:v>
                </c:pt>
                <c:pt idx="7">
                  <c:v>791.06929999999988</c:v>
                </c:pt>
                <c:pt idx="8">
                  <c:v>796.12819999999988</c:v>
                </c:pt>
                <c:pt idx="9">
                  <c:v>580.53459999999984</c:v>
                </c:pt>
                <c:pt idx="10">
                  <c:v>743.84470000000022</c:v>
                </c:pt>
                <c:pt idx="11">
                  <c:v>767.31059999999991</c:v>
                </c:pt>
                <c:pt idx="12">
                  <c:v>817.46699999999987</c:v>
                </c:pt>
                <c:pt idx="13">
                  <c:v>946.24889999999982</c:v>
                </c:pt>
                <c:pt idx="14">
                  <c:v>579.33630000000016</c:v>
                </c:pt>
                <c:pt idx="15">
                  <c:v>573.72729999999979</c:v>
                </c:pt>
                <c:pt idx="16">
                  <c:v>850.56159999999988</c:v>
                </c:pt>
                <c:pt idx="17">
                  <c:v>847.47700000000009</c:v>
                </c:pt>
                <c:pt idx="18">
                  <c:v>866.55620000000022</c:v>
                </c:pt>
                <c:pt idx="19">
                  <c:v>570.08240000000012</c:v>
                </c:pt>
                <c:pt idx="20">
                  <c:v>976.43790000000035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6D8-8002-113023A1A2B6}"/>
            </c:ext>
          </c:extLst>
        </c:ser>
        <c:ser>
          <c:idx val="1"/>
          <c:order val="1"/>
          <c:tx>
            <c:strRef>
              <c:f>[1]Análises!$AH$4</c:f>
              <c:strCache>
                <c:ptCount val="1"/>
                <c:pt idx="0">
                  <c:v>Xingu</c:v>
                </c:pt>
              </c:strCache>
            </c:strRef>
          </c:tx>
          <c:spPr>
            <a:solidFill>
              <a:srgbClr val="88E475"/>
            </a:solidFill>
            <a:ln>
              <a:noFill/>
            </a:ln>
            <a:effectLst/>
          </c:spPr>
          <c:invertIfNegative val="0"/>
          <c:cat>
            <c:numRef>
              <c:f>[1]Análises!$P$5:$P$25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[1]Análises!$AH$5:$AH$25</c:f>
              <c:numCache>
                <c:formatCode>General</c:formatCode>
                <c:ptCount val="21"/>
                <c:pt idx="0">
                  <c:v>1024.4801</c:v>
                </c:pt>
                <c:pt idx="1">
                  <c:v>748.50260000000003</c:v>
                </c:pt>
                <c:pt idx="2">
                  <c:v>935.83119999999963</c:v>
                </c:pt>
                <c:pt idx="3">
                  <c:v>1124.7580999999998</c:v>
                </c:pt>
                <c:pt idx="4">
                  <c:v>1054.4577999999995</c:v>
                </c:pt>
                <c:pt idx="5">
                  <c:v>1018.4558999999999</c:v>
                </c:pt>
                <c:pt idx="6">
                  <c:v>792.27489999999989</c:v>
                </c:pt>
                <c:pt idx="7">
                  <c:v>1057.7458000000001</c:v>
                </c:pt>
                <c:pt idx="8">
                  <c:v>1004.1342999999997</c:v>
                </c:pt>
                <c:pt idx="9">
                  <c:v>780.26019999999994</c:v>
                </c:pt>
                <c:pt idx="10">
                  <c:v>1030.7955999999995</c:v>
                </c:pt>
                <c:pt idx="11">
                  <c:v>941.62480000000005</c:v>
                </c:pt>
                <c:pt idx="12">
                  <c:v>1410.3395000000005</c:v>
                </c:pt>
                <c:pt idx="13">
                  <c:v>1182.8487999999998</c:v>
                </c:pt>
                <c:pt idx="14">
                  <c:v>696.27909999999974</c:v>
                </c:pt>
                <c:pt idx="15">
                  <c:v>897.60409999999979</c:v>
                </c:pt>
                <c:pt idx="16">
                  <c:v>1090.2986000000003</c:v>
                </c:pt>
                <c:pt idx="17">
                  <c:v>1139.4523999999997</c:v>
                </c:pt>
                <c:pt idx="18">
                  <c:v>823.67889999999989</c:v>
                </c:pt>
                <c:pt idx="19">
                  <c:v>964.61980000000017</c:v>
                </c:pt>
                <c:pt idx="20">
                  <c:v>1310.9906000000001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6-46D8-8002-113023A1A2B6}"/>
            </c:ext>
          </c:extLst>
        </c:ser>
        <c:ser>
          <c:idx val="2"/>
          <c:order val="2"/>
          <c:tx>
            <c:strRef>
              <c:f>[1]Análises!$AI$4</c:f>
              <c:strCache>
                <c:ptCount val="1"/>
                <c:pt idx="0">
                  <c:v>Solimões</c:v>
                </c:pt>
              </c:strCache>
            </c:strRef>
          </c:tx>
          <c:spPr>
            <a:solidFill>
              <a:srgbClr val="C5CF39"/>
            </a:solidFill>
            <a:ln>
              <a:noFill/>
            </a:ln>
            <a:effectLst/>
          </c:spPr>
          <c:invertIfNegative val="0"/>
          <c:cat>
            <c:numRef>
              <c:f>[1]Análises!$P$5:$P$25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[1]Análises!$AI$5:$AI$25</c:f>
              <c:numCache>
                <c:formatCode>General</c:formatCode>
                <c:ptCount val="21"/>
                <c:pt idx="0">
                  <c:v>1404.7387000000006</c:v>
                </c:pt>
                <c:pt idx="1">
                  <c:v>1442.0556000000001</c:v>
                </c:pt>
                <c:pt idx="2">
                  <c:v>1343.9975000000004</c:v>
                </c:pt>
                <c:pt idx="3">
                  <c:v>1367.8325</c:v>
                </c:pt>
                <c:pt idx="4">
                  <c:v>1171.5412999999999</c:v>
                </c:pt>
                <c:pt idx="5">
                  <c:v>1329.0058000000001</c:v>
                </c:pt>
                <c:pt idx="6">
                  <c:v>1339.8267999999998</c:v>
                </c:pt>
                <c:pt idx="7">
                  <c:v>1378.0364</c:v>
                </c:pt>
                <c:pt idx="8">
                  <c:v>1593.9287999999997</c:v>
                </c:pt>
                <c:pt idx="9">
                  <c:v>1221.5594999999998</c:v>
                </c:pt>
                <c:pt idx="10">
                  <c:v>1570.4757000000002</c:v>
                </c:pt>
                <c:pt idx="11">
                  <c:v>1512.1361999999995</c:v>
                </c:pt>
                <c:pt idx="12">
                  <c:v>1568.8242</c:v>
                </c:pt>
                <c:pt idx="13">
                  <c:v>1627.5553</c:v>
                </c:pt>
                <c:pt idx="14">
                  <c:v>1261.7098999999994</c:v>
                </c:pt>
                <c:pt idx="15">
                  <c:v>1263.0418</c:v>
                </c:pt>
                <c:pt idx="16">
                  <c:v>1650.4755999999998</c:v>
                </c:pt>
                <c:pt idx="17">
                  <c:v>1432.0538000000001</c:v>
                </c:pt>
                <c:pt idx="18">
                  <c:v>1729.7820000000002</c:v>
                </c:pt>
                <c:pt idx="19">
                  <c:v>1328.7489999999998</c:v>
                </c:pt>
                <c:pt idx="20">
                  <c:v>1607.3825999999999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6-46D8-8002-113023A1A2B6}"/>
            </c:ext>
          </c:extLst>
        </c:ser>
        <c:ser>
          <c:idx val="3"/>
          <c:order val="3"/>
          <c:tx>
            <c:strRef>
              <c:f>[1]Análises!$AJ$4</c:f>
              <c:strCache>
                <c:ptCount val="1"/>
                <c:pt idx="0">
                  <c:v>Tapajós</c:v>
                </c:pt>
              </c:strCache>
            </c:strRef>
          </c:tx>
          <c:spPr>
            <a:solidFill>
              <a:srgbClr val="726CDD"/>
            </a:solidFill>
            <a:ln>
              <a:noFill/>
            </a:ln>
            <a:effectLst/>
          </c:spPr>
          <c:invertIfNegative val="0"/>
          <c:cat>
            <c:numRef>
              <c:f>[1]Análises!$P$5:$P$25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[1]Análises!$AJ$5:$AJ$25</c:f>
              <c:numCache>
                <c:formatCode>General</c:formatCode>
                <c:ptCount val="21"/>
                <c:pt idx="0">
                  <c:v>1258.1555999999998</c:v>
                </c:pt>
                <c:pt idx="1">
                  <c:v>954.88870000000009</c:v>
                </c:pt>
                <c:pt idx="2">
                  <c:v>1123.0329000000002</c:v>
                </c:pt>
                <c:pt idx="3">
                  <c:v>1152.6720999999993</c:v>
                </c:pt>
                <c:pt idx="4">
                  <c:v>1150.3795</c:v>
                </c:pt>
                <c:pt idx="5">
                  <c:v>1220.8910999999998</c:v>
                </c:pt>
                <c:pt idx="6">
                  <c:v>1039.5490000000002</c:v>
                </c:pt>
                <c:pt idx="7">
                  <c:v>1327.1232</c:v>
                </c:pt>
                <c:pt idx="8">
                  <c:v>1120.2756999999999</c:v>
                </c:pt>
                <c:pt idx="9">
                  <c:v>1006.4132</c:v>
                </c:pt>
                <c:pt idx="10">
                  <c:v>1224.3854000000001</c:v>
                </c:pt>
                <c:pt idx="11">
                  <c:v>1084.4745999999998</c:v>
                </c:pt>
                <c:pt idx="12">
                  <c:v>1459.6473999999996</c:v>
                </c:pt>
                <c:pt idx="13">
                  <c:v>1242.6648000000002</c:v>
                </c:pt>
                <c:pt idx="14">
                  <c:v>787.66389999999978</c:v>
                </c:pt>
                <c:pt idx="15">
                  <c:v>1091.0398999999998</c:v>
                </c:pt>
                <c:pt idx="16">
                  <c:v>1139.6508000000001</c:v>
                </c:pt>
                <c:pt idx="17">
                  <c:v>1339.1167999999993</c:v>
                </c:pt>
                <c:pt idx="18">
                  <c:v>1082.2534000000003</c:v>
                </c:pt>
                <c:pt idx="19">
                  <c:v>976.98580000000015</c:v>
                </c:pt>
                <c:pt idx="20">
                  <c:v>1414.7177000000001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6-46D8-8002-113023A1A2B6}"/>
            </c:ext>
          </c:extLst>
        </c:ser>
        <c:ser>
          <c:idx val="4"/>
          <c:order val="4"/>
          <c:tx>
            <c:strRef>
              <c:f>[1]Análises!$AK$4</c:f>
              <c:strCache>
                <c:ptCount val="1"/>
                <c:pt idx="0">
                  <c:v>Negro</c:v>
                </c:pt>
              </c:strCache>
            </c:strRef>
          </c:tx>
          <c:spPr>
            <a:solidFill>
              <a:srgbClr val="7CCCD1"/>
            </a:solidFill>
            <a:ln>
              <a:noFill/>
            </a:ln>
            <a:effectLst/>
          </c:spPr>
          <c:invertIfNegative val="0"/>
          <c:cat>
            <c:numRef>
              <c:f>[1]Análises!$P$5:$P$25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[1]Análises!$AK$5:$AK$25</c:f>
              <c:numCache>
                <c:formatCode>General</c:formatCode>
                <c:ptCount val="21"/>
                <c:pt idx="0">
                  <c:v>1568.8746999999998</c:v>
                </c:pt>
                <c:pt idx="1">
                  <c:v>1663.9079000000002</c:v>
                </c:pt>
                <c:pt idx="2">
                  <c:v>1411.3714999999997</c:v>
                </c:pt>
                <c:pt idx="3">
                  <c:v>1545.3442999999997</c:v>
                </c:pt>
                <c:pt idx="4">
                  <c:v>1847.5371</c:v>
                </c:pt>
                <c:pt idx="5">
                  <c:v>1788.8230999999996</c:v>
                </c:pt>
                <c:pt idx="6">
                  <c:v>1681.3823000000004</c:v>
                </c:pt>
                <c:pt idx="7">
                  <c:v>1922.3731999999995</c:v>
                </c:pt>
                <c:pt idx="8">
                  <c:v>1419.3670000000006</c:v>
                </c:pt>
                <c:pt idx="9">
                  <c:v>1693.0379</c:v>
                </c:pt>
                <c:pt idx="10">
                  <c:v>1837.0177000000003</c:v>
                </c:pt>
                <c:pt idx="11">
                  <c:v>1806.8991000000001</c:v>
                </c:pt>
                <c:pt idx="12">
                  <c:v>1795.8492999999996</c:v>
                </c:pt>
                <c:pt idx="13">
                  <c:v>1651.9879999999998</c:v>
                </c:pt>
                <c:pt idx="14">
                  <c:v>1135.4606999999999</c:v>
                </c:pt>
                <c:pt idx="15">
                  <c:v>1713.8682000000001</c:v>
                </c:pt>
                <c:pt idx="16">
                  <c:v>1696.5737999999997</c:v>
                </c:pt>
                <c:pt idx="17">
                  <c:v>1576.3862999999999</c:v>
                </c:pt>
                <c:pt idx="18">
                  <c:v>1857.9739999999999</c:v>
                </c:pt>
                <c:pt idx="19">
                  <c:v>1441.4042999999997</c:v>
                </c:pt>
                <c:pt idx="20">
                  <c:v>2104.4711000000007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06-46D8-8002-113023A1A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285743"/>
        <c:axId val="1700259119"/>
      </c:barChart>
      <c:lineChart>
        <c:grouping val="standard"/>
        <c:varyColors val="0"/>
        <c:ser>
          <c:idx val="5"/>
          <c:order val="5"/>
          <c:tx>
            <c:strRef>
              <c:f>[1]Análises!$AL$4</c:f>
              <c:strCache>
                <c:ptCount val="1"/>
                <c:pt idx="0">
                  <c:v>Amazon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[1]Análises!$P$5:$P$25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[1]Análises!$AL$5:$AL$25</c:f>
              <c:numCache>
                <c:formatCode>General</c:formatCode>
                <c:ptCount val="21"/>
                <c:pt idx="0">
                  <c:v>1266.0204000000001</c:v>
                </c:pt>
                <c:pt idx="1">
                  <c:v>1175.8946999999996</c:v>
                </c:pt>
                <c:pt idx="2">
                  <c:v>1107.72</c:v>
                </c:pt>
                <c:pt idx="3">
                  <c:v>1158.4945</c:v>
                </c:pt>
                <c:pt idx="4">
                  <c:v>1135.6160999999997</c:v>
                </c:pt>
                <c:pt idx="5">
                  <c:v>1227.5044000000003</c:v>
                </c:pt>
                <c:pt idx="6">
                  <c:v>1168.6317999999994</c:v>
                </c:pt>
                <c:pt idx="7">
                  <c:v>1284.7569000000003</c:v>
                </c:pt>
                <c:pt idx="8">
                  <c:v>1245.4503999999997</c:v>
                </c:pt>
                <c:pt idx="9">
                  <c:v>1068.4534999999994</c:v>
                </c:pt>
                <c:pt idx="10">
                  <c:v>1307.9160000000002</c:v>
                </c:pt>
                <c:pt idx="11">
                  <c:v>1241.7295000000001</c:v>
                </c:pt>
                <c:pt idx="12">
                  <c:v>1381.0512000000001</c:v>
                </c:pt>
                <c:pt idx="13">
                  <c:v>1343.1653000000001</c:v>
                </c:pt>
                <c:pt idx="14">
                  <c:v>939.45389999999975</c:v>
                </c:pt>
                <c:pt idx="15">
                  <c:v>1082.5187000000001</c:v>
                </c:pt>
                <c:pt idx="16">
                  <c:v>1338.2737999999999</c:v>
                </c:pt>
                <c:pt idx="17">
                  <c:v>1243.3139000000001</c:v>
                </c:pt>
                <c:pt idx="18">
                  <c:v>1349.7801000000002</c:v>
                </c:pt>
                <c:pt idx="19">
                  <c:v>1075.5998999999999</c:v>
                </c:pt>
                <c:pt idx="20">
                  <c:v>1468.0092000000004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6-46D8-8002-113023A1A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285743"/>
        <c:axId val="1700259119"/>
      </c:lineChart>
      <c:catAx>
        <c:axId val="17002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00259119"/>
        <c:crosses val="autoZero"/>
        <c:auto val="1"/>
        <c:lblAlgn val="ctr"/>
        <c:lblOffset val="100"/>
        <c:noMultiLvlLbl val="0"/>
      </c:catAx>
      <c:valAx>
        <c:axId val="170025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 - ET (mm.Year-1)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002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71022731470436E-2"/>
          <c:y val="3.9232838163270833E-2"/>
          <c:w val="0.87561869341645526"/>
          <c:h val="0.6819919365749384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'ET Accumulated'!$K$2:$K$3</c:f>
              <c:strCache>
                <c:ptCount val="2"/>
                <c:pt idx="0">
                  <c:v>ET accumulated</c:v>
                </c:pt>
                <c:pt idx="1">
                  <c:v>Madeira subbasin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 Accumulated'!$P$4:$P$255</c:f>
              <c:numCache>
                <c:formatCode>0.00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'ET Accumulated'!$K$4:$K$255</c:f>
              <c:numCache>
                <c:formatCode>0.00</c:formatCode>
                <c:ptCount val="252"/>
                <c:pt idx="0">
                  <c:v>52.180600000000005</c:v>
                </c:pt>
                <c:pt idx="1">
                  <c:v>114.31</c:v>
                </c:pt>
                <c:pt idx="2">
                  <c:v>180.33750000000001</c:v>
                </c:pt>
                <c:pt idx="3">
                  <c:v>245.83199999999999</c:v>
                </c:pt>
                <c:pt idx="4">
                  <c:v>321.04340000000002</c:v>
                </c:pt>
                <c:pt idx="5">
                  <c:v>375.57140000000004</c:v>
                </c:pt>
                <c:pt idx="6">
                  <c:v>456.39010000000007</c:v>
                </c:pt>
                <c:pt idx="7">
                  <c:v>516.03530000000012</c:v>
                </c:pt>
                <c:pt idx="8">
                  <c:v>601.54180000000019</c:v>
                </c:pt>
                <c:pt idx="9">
                  <c:v>659.0848000000002</c:v>
                </c:pt>
                <c:pt idx="10">
                  <c:v>725.70170000000019</c:v>
                </c:pt>
                <c:pt idx="11">
                  <c:v>779.9367000000002</c:v>
                </c:pt>
                <c:pt idx="12">
                  <c:v>853.46040000000016</c:v>
                </c:pt>
                <c:pt idx="13">
                  <c:v>900.4552000000001</c:v>
                </c:pt>
                <c:pt idx="14">
                  <c:v>969.53470000000016</c:v>
                </c:pt>
                <c:pt idx="15">
                  <c:v>1034.7757000000001</c:v>
                </c:pt>
                <c:pt idx="16">
                  <c:v>1122.0173000000002</c:v>
                </c:pt>
                <c:pt idx="17">
                  <c:v>1204.5992000000001</c:v>
                </c:pt>
                <c:pt idx="18">
                  <c:v>1280.0562000000002</c:v>
                </c:pt>
                <c:pt idx="19">
                  <c:v>1334.3900000000003</c:v>
                </c:pt>
                <c:pt idx="20">
                  <c:v>1416.6660000000004</c:v>
                </c:pt>
                <c:pt idx="21">
                  <c:v>1477.9193000000005</c:v>
                </c:pt>
                <c:pt idx="22">
                  <c:v>1564.0121000000004</c:v>
                </c:pt>
                <c:pt idx="23">
                  <c:v>1612.6830000000004</c:v>
                </c:pt>
                <c:pt idx="24">
                  <c:v>1675.6513000000004</c:v>
                </c:pt>
                <c:pt idx="25">
                  <c:v>1748.4083000000005</c:v>
                </c:pt>
                <c:pt idx="26">
                  <c:v>1813.6236000000006</c:v>
                </c:pt>
                <c:pt idx="27">
                  <c:v>1896.2681000000007</c:v>
                </c:pt>
                <c:pt idx="28">
                  <c:v>1998.4303000000007</c:v>
                </c:pt>
                <c:pt idx="29">
                  <c:v>2099.2551000000008</c:v>
                </c:pt>
                <c:pt idx="30">
                  <c:v>2199.4377000000009</c:v>
                </c:pt>
                <c:pt idx="31">
                  <c:v>2287.4024000000009</c:v>
                </c:pt>
                <c:pt idx="32">
                  <c:v>2376.9360000000011</c:v>
                </c:pt>
                <c:pt idx="33">
                  <c:v>2450.0509000000011</c:v>
                </c:pt>
                <c:pt idx="34">
                  <c:v>2530.7065000000011</c:v>
                </c:pt>
                <c:pt idx="35">
                  <c:v>2581.3965000000012</c:v>
                </c:pt>
                <c:pt idx="36">
                  <c:v>2637.764000000001</c:v>
                </c:pt>
                <c:pt idx="37">
                  <c:v>2714.5688000000009</c:v>
                </c:pt>
                <c:pt idx="38">
                  <c:v>2798.3323000000009</c:v>
                </c:pt>
                <c:pt idx="39">
                  <c:v>2884.7958000000008</c:v>
                </c:pt>
                <c:pt idx="40">
                  <c:v>2953.2760000000007</c:v>
                </c:pt>
                <c:pt idx="41">
                  <c:v>3054.1072000000008</c:v>
                </c:pt>
                <c:pt idx="42">
                  <c:v>3157.1557000000007</c:v>
                </c:pt>
                <c:pt idx="43">
                  <c:v>3237.5503000000008</c:v>
                </c:pt>
                <c:pt idx="44">
                  <c:v>3312.1885000000007</c:v>
                </c:pt>
                <c:pt idx="45">
                  <c:v>3398.5672000000009</c:v>
                </c:pt>
                <c:pt idx="46">
                  <c:v>3460.4480000000008</c:v>
                </c:pt>
                <c:pt idx="47">
                  <c:v>3528.2314000000006</c:v>
                </c:pt>
                <c:pt idx="48">
                  <c:v>3605.0792000000006</c:v>
                </c:pt>
                <c:pt idx="49">
                  <c:v>3681.7538000000004</c:v>
                </c:pt>
                <c:pt idx="50">
                  <c:v>3765.3647000000005</c:v>
                </c:pt>
                <c:pt idx="51">
                  <c:v>3842.6521000000007</c:v>
                </c:pt>
                <c:pt idx="52">
                  <c:v>3946.7993000000006</c:v>
                </c:pt>
                <c:pt idx="53">
                  <c:v>4052.6601000000005</c:v>
                </c:pt>
                <c:pt idx="54">
                  <c:v>4155.7877000000008</c:v>
                </c:pt>
                <c:pt idx="55">
                  <c:v>4226.6908000000003</c:v>
                </c:pt>
                <c:pt idx="56">
                  <c:v>4304.2456000000002</c:v>
                </c:pt>
                <c:pt idx="57">
                  <c:v>4366.1120000000001</c:v>
                </c:pt>
                <c:pt idx="58">
                  <c:v>4437.0322999999999</c:v>
                </c:pt>
                <c:pt idx="59">
                  <c:v>4498.0712999999996</c:v>
                </c:pt>
                <c:pt idx="60">
                  <c:v>4563.8337999999994</c:v>
                </c:pt>
                <c:pt idx="61">
                  <c:v>4629.6029999999992</c:v>
                </c:pt>
                <c:pt idx="62">
                  <c:v>4698.9490999999989</c:v>
                </c:pt>
                <c:pt idx="63">
                  <c:v>4770.9882999999991</c:v>
                </c:pt>
                <c:pt idx="64">
                  <c:v>4870.2065999999995</c:v>
                </c:pt>
                <c:pt idx="65">
                  <c:v>4977.0050999999994</c:v>
                </c:pt>
                <c:pt idx="66">
                  <c:v>5083.3534999999993</c:v>
                </c:pt>
                <c:pt idx="67">
                  <c:v>5173.0958999999993</c:v>
                </c:pt>
                <c:pt idx="68">
                  <c:v>5261.0957999999991</c:v>
                </c:pt>
                <c:pt idx="69">
                  <c:v>5310.7752999999993</c:v>
                </c:pt>
                <c:pt idx="70">
                  <c:v>5395.8544999999995</c:v>
                </c:pt>
                <c:pt idx="71">
                  <c:v>5447.7023999999992</c:v>
                </c:pt>
                <c:pt idx="72">
                  <c:v>5508.3006999999989</c:v>
                </c:pt>
                <c:pt idx="73">
                  <c:v>5576.8358999999991</c:v>
                </c:pt>
                <c:pt idx="74">
                  <c:v>5675.9211999999989</c:v>
                </c:pt>
                <c:pt idx="75">
                  <c:v>5756.041299999999</c:v>
                </c:pt>
                <c:pt idx="76">
                  <c:v>5856.8449999999993</c:v>
                </c:pt>
                <c:pt idx="77">
                  <c:v>5969.811099999999</c:v>
                </c:pt>
                <c:pt idx="78">
                  <c:v>6068.9150999999993</c:v>
                </c:pt>
                <c:pt idx="79">
                  <c:v>6156.4340999999995</c:v>
                </c:pt>
                <c:pt idx="80">
                  <c:v>6214.4768999999997</c:v>
                </c:pt>
                <c:pt idx="81">
                  <c:v>6274.4456999999993</c:v>
                </c:pt>
                <c:pt idx="82">
                  <c:v>6348.1385999999993</c:v>
                </c:pt>
                <c:pt idx="83">
                  <c:v>6411.8499999999995</c:v>
                </c:pt>
                <c:pt idx="84">
                  <c:v>6455.6347999999998</c:v>
                </c:pt>
                <c:pt idx="85">
                  <c:v>6523.8636999999999</c:v>
                </c:pt>
                <c:pt idx="86">
                  <c:v>6586.0093999999999</c:v>
                </c:pt>
                <c:pt idx="87">
                  <c:v>6687.4588999999996</c:v>
                </c:pt>
                <c:pt idx="88">
                  <c:v>6761.2883999999995</c:v>
                </c:pt>
                <c:pt idx="89">
                  <c:v>6866.8888999999999</c:v>
                </c:pt>
                <c:pt idx="90">
                  <c:v>6976.8113000000003</c:v>
                </c:pt>
                <c:pt idx="91">
                  <c:v>7081.6079</c:v>
                </c:pt>
                <c:pt idx="92">
                  <c:v>7183.8339999999998</c:v>
                </c:pt>
                <c:pt idx="93">
                  <c:v>7283.9868999999999</c:v>
                </c:pt>
                <c:pt idx="94">
                  <c:v>7343.1460999999999</c:v>
                </c:pt>
                <c:pt idx="95">
                  <c:v>7393.1027000000004</c:v>
                </c:pt>
                <c:pt idx="96">
                  <c:v>7481.8758000000007</c:v>
                </c:pt>
                <c:pt idx="97">
                  <c:v>7548.9386000000004</c:v>
                </c:pt>
                <c:pt idx="98">
                  <c:v>7625.1153000000004</c:v>
                </c:pt>
                <c:pt idx="99">
                  <c:v>7696.2215000000006</c:v>
                </c:pt>
                <c:pt idx="100">
                  <c:v>7793.1778000000004</c:v>
                </c:pt>
                <c:pt idx="101">
                  <c:v>7892.6454000000003</c:v>
                </c:pt>
                <c:pt idx="102">
                  <c:v>8000.4163000000008</c:v>
                </c:pt>
                <c:pt idx="103">
                  <c:v>8117.3961000000008</c:v>
                </c:pt>
                <c:pt idx="104">
                  <c:v>8239.6307000000015</c:v>
                </c:pt>
                <c:pt idx="105">
                  <c:v>8311.779300000002</c:v>
                </c:pt>
                <c:pt idx="106">
                  <c:v>8382.2043000000012</c:v>
                </c:pt>
                <c:pt idx="107">
                  <c:v>8436.2035000000014</c:v>
                </c:pt>
                <c:pt idx="108">
                  <c:v>8494.9181000000008</c:v>
                </c:pt>
                <c:pt idx="109">
                  <c:v>8554.7412000000004</c:v>
                </c:pt>
                <c:pt idx="110">
                  <c:v>8655.4657999999999</c:v>
                </c:pt>
                <c:pt idx="111">
                  <c:v>8744.6265000000003</c:v>
                </c:pt>
                <c:pt idx="112">
                  <c:v>8844.3194000000003</c:v>
                </c:pt>
                <c:pt idx="113">
                  <c:v>8957.306700000001</c:v>
                </c:pt>
                <c:pt idx="114">
                  <c:v>9057.8137000000006</c:v>
                </c:pt>
                <c:pt idx="115">
                  <c:v>9133.9017000000003</c:v>
                </c:pt>
                <c:pt idx="116">
                  <c:v>9215.9470000000001</c:v>
                </c:pt>
                <c:pt idx="117">
                  <c:v>9268.8670999999995</c:v>
                </c:pt>
                <c:pt idx="118">
                  <c:v>9346.3787999999986</c:v>
                </c:pt>
                <c:pt idx="119">
                  <c:v>9419.6118999999981</c:v>
                </c:pt>
                <c:pt idx="120">
                  <c:v>9474.0888999999988</c:v>
                </c:pt>
                <c:pt idx="121">
                  <c:v>9527.8982999999989</c:v>
                </c:pt>
                <c:pt idx="122">
                  <c:v>9593.4074999999993</c:v>
                </c:pt>
                <c:pt idx="123">
                  <c:v>9672.0756000000001</c:v>
                </c:pt>
                <c:pt idx="124">
                  <c:v>9781.9534999999996</c:v>
                </c:pt>
                <c:pt idx="125">
                  <c:v>9885.8177999999989</c:v>
                </c:pt>
                <c:pt idx="126">
                  <c:v>9992.9980999999989</c:v>
                </c:pt>
                <c:pt idx="127">
                  <c:v>10101.826099999998</c:v>
                </c:pt>
                <c:pt idx="128">
                  <c:v>10205.918099999999</c:v>
                </c:pt>
                <c:pt idx="129">
                  <c:v>10264.517699999999</c:v>
                </c:pt>
                <c:pt idx="130">
                  <c:v>10364.320899999999</c:v>
                </c:pt>
                <c:pt idx="131">
                  <c:v>10432.592199999999</c:v>
                </c:pt>
                <c:pt idx="132">
                  <c:v>10501.614599999999</c:v>
                </c:pt>
                <c:pt idx="133">
                  <c:v>10564.333999999999</c:v>
                </c:pt>
                <c:pt idx="134">
                  <c:v>10660.4064</c:v>
                </c:pt>
                <c:pt idx="135">
                  <c:v>10752.4614</c:v>
                </c:pt>
                <c:pt idx="136">
                  <c:v>10822.0573</c:v>
                </c:pt>
                <c:pt idx="137">
                  <c:v>10930.9509</c:v>
                </c:pt>
                <c:pt idx="138">
                  <c:v>11045.053599999999</c:v>
                </c:pt>
                <c:pt idx="139">
                  <c:v>11159.789799999999</c:v>
                </c:pt>
                <c:pt idx="140">
                  <c:v>11258.515199999998</c:v>
                </c:pt>
                <c:pt idx="141">
                  <c:v>11344.370799999999</c:v>
                </c:pt>
                <c:pt idx="142">
                  <c:v>11390.909999999998</c:v>
                </c:pt>
                <c:pt idx="143">
                  <c:v>11452.530599999998</c:v>
                </c:pt>
                <c:pt idx="144">
                  <c:v>11526.301499999998</c:v>
                </c:pt>
                <c:pt idx="145">
                  <c:v>11591.815099999998</c:v>
                </c:pt>
                <c:pt idx="146">
                  <c:v>11673.332899999998</c:v>
                </c:pt>
                <c:pt idx="147">
                  <c:v>11750.653799999998</c:v>
                </c:pt>
                <c:pt idx="148">
                  <c:v>11842.549399999998</c:v>
                </c:pt>
                <c:pt idx="149">
                  <c:v>11936.590199999999</c:v>
                </c:pt>
                <c:pt idx="150">
                  <c:v>12051.559299999999</c:v>
                </c:pt>
                <c:pt idx="151">
                  <c:v>12160.910899999999</c:v>
                </c:pt>
                <c:pt idx="152">
                  <c:v>12272.8033</c:v>
                </c:pt>
                <c:pt idx="153">
                  <c:v>12327.9167</c:v>
                </c:pt>
                <c:pt idx="154">
                  <c:v>12408.637199999999</c:v>
                </c:pt>
                <c:pt idx="155">
                  <c:v>12469.408599999999</c:v>
                </c:pt>
                <c:pt idx="156">
                  <c:v>12524.606399999999</c:v>
                </c:pt>
                <c:pt idx="157">
                  <c:v>12576.1014</c:v>
                </c:pt>
                <c:pt idx="158">
                  <c:v>12650.0515</c:v>
                </c:pt>
                <c:pt idx="159">
                  <c:v>12724.9082</c:v>
                </c:pt>
                <c:pt idx="160">
                  <c:v>12812.090899999999</c:v>
                </c:pt>
                <c:pt idx="161">
                  <c:v>12920.5823</c:v>
                </c:pt>
                <c:pt idx="162">
                  <c:v>13032.871300000001</c:v>
                </c:pt>
                <c:pt idx="163">
                  <c:v>13150.116</c:v>
                </c:pt>
                <c:pt idx="164">
                  <c:v>13259.4504</c:v>
                </c:pt>
                <c:pt idx="165">
                  <c:v>13329.9323</c:v>
                </c:pt>
                <c:pt idx="166">
                  <c:v>13402.842700000001</c:v>
                </c:pt>
                <c:pt idx="167">
                  <c:v>13463.332700000001</c:v>
                </c:pt>
                <c:pt idx="168">
                  <c:v>13540.741300000002</c:v>
                </c:pt>
                <c:pt idx="169">
                  <c:v>13602.553000000002</c:v>
                </c:pt>
                <c:pt idx="170">
                  <c:v>13683.774900000002</c:v>
                </c:pt>
                <c:pt idx="171">
                  <c:v>13750.015000000003</c:v>
                </c:pt>
                <c:pt idx="172">
                  <c:v>13831.150700000004</c:v>
                </c:pt>
                <c:pt idx="173">
                  <c:v>13938.177100000004</c:v>
                </c:pt>
                <c:pt idx="174">
                  <c:v>14050.634500000004</c:v>
                </c:pt>
                <c:pt idx="175">
                  <c:v>14161.453500000003</c:v>
                </c:pt>
                <c:pt idx="176">
                  <c:v>14269.689100000003</c:v>
                </c:pt>
                <c:pt idx="177">
                  <c:v>14344.058300000002</c:v>
                </c:pt>
                <c:pt idx="178">
                  <c:v>14430.241500000002</c:v>
                </c:pt>
                <c:pt idx="179">
                  <c:v>14502.780400000001</c:v>
                </c:pt>
                <c:pt idx="180">
                  <c:v>14568.625200000002</c:v>
                </c:pt>
                <c:pt idx="181">
                  <c:v>14663.907300000003</c:v>
                </c:pt>
                <c:pt idx="182">
                  <c:v>14759.544800000003</c:v>
                </c:pt>
                <c:pt idx="183">
                  <c:v>14869.124400000002</c:v>
                </c:pt>
                <c:pt idx="184">
                  <c:v>14937.637100000002</c:v>
                </c:pt>
                <c:pt idx="185">
                  <c:v>15035.834000000003</c:v>
                </c:pt>
                <c:pt idx="186">
                  <c:v>15146.214800000003</c:v>
                </c:pt>
                <c:pt idx="187">
                  <c:v>15246.857300000003</c:v>
                </c:pt>
                <c:pt idx="188">
                  <c:v>15356.868800000004</c:v>
                </c:pt>
                <c:pt idx="189">
                  <c:v>15454.206600000003</c:v>
                </c:pt>
                <c:pt idx="190">
                  <c:v>15512.374700000004</c:v>
                </c:pt>
                <c:pt idx="191">
                  <c:v>15576.785100000005</c:v>
                </c:pt>
                <c:pt idx="192">
                  <c:v>15651.402200000004</c:v>
                </c:pt>
                <c:pt idx="193">
                  <c:v>15710.132000000003</c:v>
                </c:pt>
                <c:pt idx="194">
                  <c:v>15785.655800000004</c:v>
                </c:pt>
                <c:pt idx="195">
                  <c:v>15860.062300000003</c:v>
                </c:pt>
                <c:pt idx="196">
                  <c:v>15954.767200000004</c:v>
                </c:pt>
                <c:pt idx="197">
                  <c:v>16066.868900000003</c:v>
                </c:pt>
                <c:pt idx="198">
                  <c:v>16179.298600000004</c:v>
                </c:pt>
                <c:pt idx="199">
                  <c:v>16280.993100000003</c:v>
                </c:pt>
                <c:pt idx="200">
                  <c:v>16365.186300000003</c:v>
                </c:pt>
                <c:pt idx="201">
                  <c:v>16441.853900000002</c:v>
                </c:pt>
                <c:pt idx="202">
                  <c:v>16519.459500000001</c:v>
                </c:pt>
                <c:pt idx="203">
                  <c:v>16572.9565</c:v>
                </c:pt>
                <c:pt idx="204">
                  <c:v>16637.727200000001</c:v>
                </c:pt>
                <c:pt idx="205">
                  <c:v>16712.440900000001</c:v>
                </c:pt>
                <c:pt idx="206">
                  <c:v>16790.149300000001</c:v>
                </c:pt>
                <c:pt idx="207">
                  <c:v>16868.457000000002</c:v>
                </c:pt>
                <c:pt idx="208">
                  <c:v>16974.426900000002</c:v>
                </c:pt>
                <c:pt idx="209">
                  <c:v>17073.4876</c:v>
                </c:pt>
                <c:pt idx="210">
                  <c:v>17181.534599999999</c:v>
                </c:pt>
                <c:pt idx="211">
                  <c:v>17291.381299999997</c:v>
                </c:pt>
                <c:pt idx="212">
                  <c:v>17397.562199999997</c:v>
                </c:pt>
                <c:pt idx="213">
                  <c:v>17464.575499999995</c:v>
                </c:pt>
                <c:pt idx="214">
                  <c:v>17521.312799999996</c:v>
                </c:pt>
                <c:pt idx="215">
                  <c:v>17601.194499999998</c:v>
                </c:pt>
                <c:pt idx="216">
                  <c:v>17682.966699999997</c:v>
                </c:pt>
                <c:pt idx="217">
                  <c:v>17752.637199999997</c:v>
                </c:pt>
                <c:pt idx="218">
                  <c:v>17832.930499999999</c:v>
                </c:pt>
                <c:pt idx="219">
                  <c:v>17905.896399999998</c:v>
                </c:pt>
                <c:pt idx="220">
                  <c:v>18016.218399999998</c:v>
                </c:pt>
                <c:pt idx="221">
                  <c:v>18120.492699999999</c:v>
                </c:pt>
                <c:pt idx="222">
                  <c:v>18227.77</c:v>
                </c:pt>
                <c:pt idx="223">
                  <c:v>18325.391</c:v>
                </c:pt>
                <c:pt idx="224">
                  <c:v>18419.701799999999</c:v>
                </c:pt>
                <c:pt idx="225">
                  <c:v>18488.746599999999</c:v>
                </c:pt>
                <c:pt idx="226">
                  <c:v>18570.966199999999</c:v>
                </c:pt>
                <c:pt idx="227">
                  <c:v>18631.9463</c:v>
                </c:pt>
                <c:pt idx="228">
                  <c:v>18720.751899999999</c:v>
                </c:pt>
                <c:pt idx="229">
                  <c:v>18791.368999999999</c:v>
                </c:pt>
                <c:pt idx="230">
                  <c:v>18876.3024</c:v>
                </c:pt>
                <c:pt idx="231">
                  <c:v>18976.027900000001</c:v>
                </c:pt>
                <c:pt idx="232">
                  <c:v>19054.4241</c:v>
                </c:pt>
                <c:pt idx="233">
                  <c:v>19154.712899999999</c:v>
                </c:pt>
                <c:pt idx="234">
                  <c:v>19263.225599999998</c:v>
                </c:pt>
                <c:pt idx="235">
                  <c:v>19358.091499999999</c:v>
                </c:pt>
                <c:pt idx="236">
                  <c:v>19438.289799999999</c:v>
                </c:pt>
                <c:pt idx="237">
                  <c:v>19519.881299999997</c:v>
                </c:pt>
                <c:pt idx="238">
                  <c:v>19584.048899999998</c:v>
                </c:pt>
                <c:pt idx="239">
                  <c:v>19650.029899999998</c:v>
                </c:pt>
                <c:pt idx="240">
                  <c:v>19718.662799999998</c:v>
                </c:pt>
                <c:pt idx="241">
                  <c:v>19782.498699999996</c:v>
                </c:pt>
                <c:pt idx="242">
                  <c:v>19857.306999999997</c:v>
                </c:pt>
                <c:pt idx="243">
                  <c:v>19930.020199999995</c:v>
                </c:pt>
                <c:pt idx="244">
                  <c:v>20037.023199999996</c:v>
                </c:pt>
                <c:pt idx="245">
                  <c:v>20132.757399999995</c:v>
                </c:pt>
                <c:pt idx="246">
                  <c:v>20239.625099999994</c:v>
                </c:pt>
                <c:pt idx="247">
                  <c:v>20332.446799999994</c:v>
                </c:pt>
                <c:pt idx="248">
                  <c:v>20440.023499999996</c:v>
                </c:pt>
                <c:pt idx="249">
                  <c:v>20509.891199999995</c:v>
                </c:pt>
                <c:pt idx="250">
                  <c:v>20570.888499999994</c:v>
                </c:pt>
                <c:pt idx="251">
                  <c:v>20621.095999999994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C-4BB5-A4DF-3D26AB55E807}"/>
            </c:ext>
          </c:extLst>
        </c:ser>
        <c:ser>
          <c:idx val="0"/>
          <c:order val="1"/>
          <c:tx>
            <c:strRef>
              <c:f>'ET Accumulated'!$L$2:$L$3</c:f>
              <c:strCache>
                <c:ptCount val="2"/>
                <c:pt idx="0">
                  <c:v>ET accumulated</c:v>
                </c:pt>
                <c:pt idx="1">
                  <c:v>Negro subbasin</c:v>
                </c:pt>
              </c:strCache>
            </c:strRef>
          </c:tx>
          <c:spPr>
            <a:ln w="19050" cap="rnd">
              <a:solidFill>
                <a:srgbClr val="996633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45"/>
            <c:marker>
              <c:symbol val="none"/>
            </c:marker>
            <c:bubble3D val="0"/>
            <c:spPr>
              <a:ln w="25400" cap="rnd">
                <a:solidFill>
                  <a:srgbClr val="996633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DC-4BB5-A4DF-3D26AB55E807}"/>
              </c:ext>
            </c:extLst>
          </c:dPt>
          <c:xVal>
            <c:numRef>
              <c:f>'ET Accumulated'!$P$4:$P$255</c:f>
              <c:numCache>
                <c:formatCode>0.00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'ET Accumulated'!$L$4:$L$255</c:f>
              <c:numCache>
                <c:formatCode>0.00</c:formatCode>
                <c:ptCount val="252"/>
                <c:pt idx="0">
                  <c:v>105.80709999999999</c:v>
                </c:pt>
                <c:pt idx="1">
                  <c:v>196.15260000000001</c:v>
                </c:pt>
                <c:pt idx="2">
                  <c:v>288.09399999999999</c:v>
                </c:pt>
                <c:pt idx="3">
                  <c:v>343.30459999999999</c:v>
                </c:pt>
                <c:pt idx="4">
                  <c:v>403.61660000000001</c:v>
                </c:pt>
                <c:pt idx="5">
                  <c:v>437.20479999999998</c:v>
                </c:pt>
                <c:pt idx="6">
                  <c:v>533.06050000000005</c:v>
                </c:pt>
                <c:pt idx="7">
                  <c:v>644.6576</c:v>
                </c:pt>
                <c:pt idx="8">
                  <c:v>756.86779999999999</c:v>
                </c:pt>
                <c:pt idx="9">
                  <c:v>832.01729999999998</c:v>
                </c:pt>
                <c:pt idx="10">
                  <c:v>945.45799999999997</c:v>
                </c:pt>
                <c:pt idx="11">
                  <c:v>1003.2813</c:v>
                </c:pt>
                <c:pt idx="12">
                  <c:v>1105.6069</c:v>
                </c:pt>
                <c:pt idx="13">
                  <c:v>1170.9440999999999</c:v>
                </c:pt>
                <c:pt idx="14">
                  <c:v>1206.8466999999998</c:v>
                </c:pt>
                <c:pt idx="15">
                  <c:v>1266.3992999999998</c:v>
                </c:pt>
                <c:pt idx="16">
                  <c:v>1322.5256999999999</c:v>
                </c:pt>
                <c:pt idx="17">
                  <c:v>1398.5753</c:v>
                </c:pt>
                <c:pt idx="18">
                  <c:v>1520.9147</c:v>
                </c:pt>
                <c:pt idx="19">
                  <c:v>1643.0515</c:v>
                </c:pt>
                <c:pt idx="20">
                  <c:v>1786.5155999999999</c:v>
                </c:pt>
                <c:pt idx="21">
                  <c:v>1865.1709000000001</c:v>
                </c:pt>
                <c:pt idx="22">
                  <c:v>1982.624</c:v>
                </c:pt>
                <c:pt idx="23">
                  <c:v>2074.5774000000001</c:v>
                </c:pt>
                <c:pt idx="24">
                  <c:v>2218.7345</c:v>
                </c:pt>
                <c:pt idx="25">
                  <c:v>2309.9250999999999</c:v>
                </c:pt>
                <c:pt idx="26">
                  <c:v>2378.6475999999998</c:v>
                </c:pt>
                <c:pt idx="27">
                  <c:v>2439.3570999999997</c:v>
                </c:pt>
                <c:pt idx="28">
                  <c:v>2506.2494999999999</c:v>
                </c:pt>
                <c:pt idx="29">
                  <c:v>2574.2813000000001</c:v>
                </c:pt>
                <c:pt idx="30">
                  <c:v>2674.8806</c:v>
                </c:pt>
                <c:pt idx="31">
                  <c:v>2794.1118999999999</c:v>
                </c:pt>
                <c:pt idx="32">
                  <c:v>2904.1189999999997</c:v>
                </c:pt>
                <c:pt idx="33">
                  <c:v>2974.0115999999998</c:v>
                </c:pt>
                <c:pt idx="34">
                  <c:v>3079.0432999999998</c:v>
                </c:pt>
                <c:pt idx="35">
                  <c:v>3173.7488999999996</c:v>
                </c:pt>
                <c:pt idx="36">
                  <c:v>3277.1036999999997</c:v>
                </c:pt>
                <c:pt idx="37">
                  <c:v>3363.8279999999995</c:v>
                </c:pt>
                <c:pt idx="38">
                  <c:v>3429.3378999999995</c:v>
                </c:pt>
                <c:pt idx="39">
                  <c:v>3505.9731999999995</c:v>
                </c:pt>
                <c:pt idx="40">
                  <c:v>3556.5609999999992</c:v>
                </c:pt>
                <c:pt idx="41">
                  <c:v>3665.2923999999994</c:v>
                </c:pt>
                <c:pt idx="42">
                  <c:v>3763.5522999999994</c:v>
                </c:pt>
                <c:pt idx="43">
                  <c:v>3897.1537999999996</c:v>
                </c:pt>
                <c:pt idx="44">
                  <c:v>3991.5531999999994</c:v>
                </c:pt>
                <c:pt idx="45">
                  <c:v>4107.623599999999</c:v>
                </c:pt>
                <c:pt idx="46">
                  <c:v>4181.6376999999993</c:v>
                </c:pt>
                <c:pt idx="47">
                  <c:v>4275.5245999999997</c:v>
                </c:pt>
                <c:pt idx="48">
                  <c:v>4374.3118999999997</c:v>
                </c:pt>
                <c:pt idx="49">
                  <c:v>4438.8116</c:v>
                </c:pt>
                <c:pt idx="50">
                  <c:v>4518.3525</c:v>
                </c:pt>
                <c:pt idx="51">
                  <c:v>4552.8209999999999</c:v>
                </c:pt>
                <c:pt idx="52">
                  <c:v>4619.4634999999998</c:v>
                </c:pt>
                <c:pt idx="53">
                  <c:v>4719.152</c:v>
                </c:pt>
                <c:pt idx="54">
                  <c:v>4819.5594000000001</c:v>
                </c:pt>
                <c:pt idx="55">
                  <c:v>4926.6782000000003</c:v>
                </c:pt>
                <c:pt idx="56">
                  <c:v>5051.2255000000005</c:v>
                </c:pt>
                <c:pt idx="57">
                  <c:v>5122.9812000000002</c:v>
                </c:pt>
                <c:pt idx="58">
                  <c:v>5193.0761000000002</c:v>
                </c:pt>
                <c:pt idx="59">
                  <c:v>5258.0545000000002</c:v>
                </c:pt>
                <c:pt idx="60">
                  <c:v>5324.0445</c:v>
                </c:pt>
                <c:pt idx="61">
                  <c:v>5414.8630000000003</c:v>
                </c:pt>
                <c:pt idx="62">
                  <c:v>5504.7566999999999</c:v>
                </c:pt>
                <c:pt idx="63">
                  <c:v>5565.3913999999995</c:v>
                </c:pt>
                <c:pt idx="64">
                  <c:v>5618.2400999999991</c:v>
                </c:pt>
                <c:pt idx="65">
                  <c:v>5708.4685999999992</c:v>
                </c:pt>
                <c:pt idx="66">
                  <c:v>5809.2118999999993</c:v>
                </c:pt>
                <c:pt idx="67">
                  <c:v>5938.1241999999993</c:v>
                </c:pt>
                <c:pt idx="68">
                  <c:v>6069.8373999999994</c:v>
                </c:pt>
                <c:pt idx="69">
                  <c:v>6150.637099999999</c:v>
                </c:pt>
                <c:pt idx="70">
                  <c:v>6231.8817999999992</c:v>
                </c:pt>
                <c:pt idx="71">
                  <c:v>6319.5693999999994</c:v>
                </c:pt>
                <c:pt idx="72">
                  <c:v>6429.0333999999993</c:v>
                </c:pt>
                <c:pt idx="73">
                  <c:v>6560.7958999999992</c:v>
                </c:pt>
                <c:pt idx="74">
                  <c:v>6629.4103999999988</c:v>
                </c:pt>
                <c:pt idx="75">
                  <c:v>6689.0995999999986</c:v>
                </c:pt>
                <c:pt idx="76">
                  <c:v>6748.3694999999989</c:v>
                </c:pt>
                <c:pt idx="77">
                  <c:v>6834.1392999999989</c:v>
                </c:pt>
                <c:pt idx="78">
                  <c:v>6941.6799999999985</c:v>
                </c:pt>
                <c:pt idx="79">
                  <c:v>7044.3932999999988</c:v>
                </c:pt>
                <c:pt idx="80">
                  <c:v>7149.3724999999986</c:v>
                </c:pt>
                <c:pt idx="81">
                  <c:v>7215.9644999999982</c:v>
                </c:pt>
                <c:pt idx="82">
                  <c:v>7316.7239999999983</c:v>
                </c:pt>
                <c:pt idx="83">
                  <c:v>7384.2740999999987</c:v>
                </c:pt>
                <c:pt idx="84">
                  <c:v>7487.0256999999983</c:v>
                </c:pt>
                <c:pt idx="85">
                  <c:v>7566.1993999999986</c:v>
                </c:pt>
                <c:pt idx="86">
                  <c:v>7637.840799999999</c:v>
                </c:pt>
                <c:pt idx="87">
                  <c:v>7702.1722999999993</c:v>
                </c:pt>
                <c:pt idx="88">
                  <c:v>7741.2555999999995</c:v>
                </c:pt>
                <c:pt idx="89">
                  <c:v>7802.4585999999999</c:v>
                </c:pt>
                <c:pt idx="90">
                  <c:v>7898.7267000000002</c:v>
                </c:pt>
                <c:pt idx="91">
                  <c:v>8010.2537000000002</c:v>
                </c:pt>
                <c:pt idx="92">
                  <c:v>8126.0583999999999</c:v>
                </c:pt>
                <c:pt idx="93">
                  <c:v>8228.5589999999993</c:v>
                </c:pt>
                <c:pt idx="94">
                  <c:v>8279.6208999999999</c:v>
                </c:pt>
                <c:pt idx="95">
                  <c:v>8336.8299000000006</c:v>
                </c:pt>
                <c:pt idx="96">
                  <c:v>8403.4241000000002</c:v>
                </c:pt>
                <c:pt idx="97">
                  <c:v>8481.2253999999994</c:v>
                </c:pt>
                <c:pt idx="98">
                  <c:v>8544.7649999999994</c:v>
                </c:pt>
                <c:pt idx="99">
                  <c:v>8609.8693999999996</c:v>
                </c:pt>
                <c:pt idx="100">
                  <c:v>8701.5342000000001</c:v>
                </c:pt>
                <c:pt idx="101">
                  <c:v>8763.1473000000005</c:v>
                </c:pt>
                <c:pt idx="102">
                  <c:v>8884.4261999999999</c:v>
                </c:pt>
                <c:pt idx="103">
                  <c:v>9008.3148000000001</c:v>
                </c:pt>
                <c:pt idx="104">
                  <c:v>9140.1381999999994</c:v>
                </c:pt>
                <c:pt idx="105">
                  <c:v>9223.0358999999989</c:v>
                </c:pt>
                <c:pt idx="106">
                  <c:v>9333.739599999999</c:v>
                </c:pt>
                <c:pt idx="107">
                  <c:v>9423.7648999999983</c:v>
                </c:pt>
                <c:pt idx="108">
                  <c:v>9545.3269999999975</c:v>
                </c:pt>
                <c:pt idx="109">
                  <c:v>9615.5733999999975</c:v>
                </c:pt>
                <c:pt idx="110">
                  <c:v>9698.381599999997</c:v>
                </c:pt>
                <c:pt idx="111">
                  <c:v>9733.3793999999962</c:v>
                </c:pt>
                <c:pt idx="112">
                  <c:v>9792.9010999999955</c:v>
                </c:pt>
                <c:pt idx="113">
                  <c:v>9878.9382999999962</c:v>
                </c:pt>
                <c:pt idx="114">
                  <c:v>9968.3713999999964</c:v>
                </c:pt>
                <c:pt idx="115">
                  <c:v>10057.053299999996</c:v>
                </c:pt>
                <c:pt idx="116">
                  <c:v>10165.352899999996</c:v>
                </c:pt>
                <c:pt idx="117">
                  <c:v>10239.348599999996</c:v>
                </c:pt>
                <c:pt idx="118">
                  <c:v>10318.940299999997</c:v>
                </c:pt>
                <c:pt idx="119">
                  <c:v>10392.950999999997</c:v>
                </c:pt>
                <c:pt idx="120">
                  <c:v>10487.508399999997</c:v>
                </c:pt>
                <c:pt idx="121">
                  <c:v>10554.601599999996</c:v>
                </c:pt>
                <c:pt idx="122">
                  <c:v>10622.502099999996</c:v>
                </c:pt>
                <c:pt idx="123">
                  <c:v>10672.106399999997</c:v>
                </c:pt>
                <c:pt idx="124">
                  <c:v>10718.281299999997</c:v>
                </c:pt>
                <c:pt idx="125">
                  <c:v>10799.468399999996</c:v>
                </c:pt>
                <c:pt idx="126">
                  <c:v>10909.796199999995</c:v>
                </c:pt>
                <c:pt idx="127">
                  <c:v>11039.439299999995</c:v>
                </c:pt>
                <c:pt idx="128">
                  <c:v>11143.144599999994</c:v>
                </c:pt>
                <c:pt idx="129">
                  <c:v>11206.495199999994</c:v>
                </c:pt>
                <c:pt idx="130">
                  <c:v>11284.053699999993</c:v>
                </c:pt>
                <c:pt idx="131">
                  <c:v>11372.280299999993</c:v>
                </c:pt>
                <c:pt idx="132">
                  <c:v>11446.914299999993</c:v>
                </c:pt>
                <c:pt idx="133">
                  <c:v>11519.121899999993</c:v>
                </c:pt>
                <c:pt idx="134">
                  <c:v>11581.449099999993</c:v>
                </c:pt>
                <c:pt idx="135">
                  <c:v>11629.613599999993</c:v>
                </c:pt>
                <c:pt idx="136">
                  <c:v>11689.524599999993</c:v>
                </c:pt>
                <c:pt idx="137">
                  <c:v>11784.262699999994</c:v>
                </c:pt>
                <c:pt idx="138">
                  <c:v>11873.868199999994</c:v>
                </c:pt>
                <c:pt idx="139">
                  <c:v>11986.101599999993</c:v>
                </c:pt>
                <c:pt idx="140">
                  <c:v>12102.543399999993</c:v>
                </c:pt>
                <c:pt idx="141">
                  <c:v>12201.450699999994</c:v>
                </c:pt>
                <c:pt idx="142">
                  <c:v>12268.188299999994</c:v>
                </c:pt>
                <c:pt idx="143">
                  <c:v>12354.732199999995</c:v>
                </c:pt>
                <c:pt idx="144">
                  <c:v>12466.206799999994</c:v>
                </c:pt>
                <c:pt idx="145">
                  <c:v>12522.481799999994</c:v>
                </c:pt>
                <c:pt idx="146">
                  <c:v>12610.978899999995</c:v>
                </c:pt>
                <c:pt idx="147">
                  <c:v>12660.559299999995</c:v>
                </c:pt>
                <c:pt idx="148">
                  <c:v>12726.943199999996</c:v>
                </c:pt>
                <c:pt idx="149">
                  <c:v>12818.439899999996</c:v>
                </c:pt>
                <c:pt idx="150">
                  <c:v>12914.699199999995</c:v>
                </c:pt>
                <c:pt idx="151">
                  <c:v>13005.372599999995</c:v>
                </c:pt>
                <c:pt idx="152">
                  <c:v>13112.267999999995</c:v>
                </c:pt>
                <c:pt idx="153">
                  <c:v>13191.574899999994</c:v>
                </c:pt>
                <c:pt idx="154">
                  <c:v>13274.262199999994</c:v>
                </c:pt>
                <c:pt idx="155">
                  <c:v>13364.051899999993</c:v>
                </c:pt>
                <c:pt idx="156">
                  <c:v>13462.826799999993</c:v>
                </c:pt>
                <c:pt idx="157">
                  <c:v>13528.396099999993</c:v>
                </c:pt>
                <c:pt idx="158">
                  <c:v>13598.969299999993</c:v>
                </c:pt>
                <c:pt idx="159">
                  <c:v>13647.621199999994</c:v>
                </c:pt>
                <c:pt idx="160">
                  <c:v>13715.711099999995</c:v>
                </c:pt>
                <c:pt idx="161">
                  <c:v>13790.359699999995</c:v>
                </c:pt>
                <c:pt idx="162">
                  <c:v>13903.136899999996</c:v>
                </c:pt>
                <c:pt idx="163">
                  <c:v>14005.733899999996</c:v>
                </c:pt>
                <c:pt idx="164">
                  <c:v>14124.208999999995</c:v>
                </c:pt>
                <c:pt idx="165">
                  <c:v>14189.815399999996</c:v>
                </c:pt>
                <c:pt idx="166">
                  <c:v>14268.929199999995</c:v>
                </c:pt>
                <c:pt idx="167">
                  <c:v>14365.573899999996</c:v>
                </c:pt>
                <c:pt idx="168">
                  <c:v>14451.536299999996</c:v>
                </c:pt>
                <c:pt idx="169">
                  <c:v>14539.028799999996</c:v>
                </c:pt>
                <c:pt idx="170">
                  <c:v>14608.849999999997</c:v>
                </c:pt>
                <c:pt idx="171">
                  <c:v>14653.736499999997</c:v>
                </c:pt>
                <c:pt idx="172">
                  <c:v>14727.040899999998</c:v>
                </c:pt>
                <c:pt idx="173">
                  <c:v>14828.653299999998</c:v>
                </c:pt>
                <c:pt idx="174">
                  <c:v>14939.500999999998</c:v>
                </c:pt>
                <c:pt idx="175">
                  <c:v>15056.266599999999</c:v>
                </c:pt>
                <c:pt idx="176">
                  <c:v>15186.970499999999</c:v>
                </c:pt>
                <c:pt idx="177">
                  <c:v>15262.8871</c:v>
                </c:pt>
                <c:pt idx="178">
                  <c:v>15364.485000000001</c:v>
                </c:pt>
                <c:pt idx="179">
                  <c:v>15469.505200000001</c:v>
                </c:pt>
                <c:pt idx="180">
                  <c:v>15586.843400000002</c:v>
                </c:pt>
                <c:pt idx="181">
                  <c:v>15662.929000000002</c:v>
                </c:pt>
                <c:pt idx="182">
                  <c:v>15705.445000000002</c:v>
                </c:pt>
                <c:pt idx="183">
                  <c:v>15761.078600000001</c:v>
                </c:pt>
                <c:pt idx="184">
                  <c:v>15815.752600000002</c:v>
                </c:pt>
                <c:pt idx="185">
                  <c:v>15910.217100000002</c:v>
                </c:pt>
                <c:pt idx="186">
                  <c:v>16003.197800000002</c:v>
                </c:pt>
                <c:pt idx="187">
                  <c:v>16123.313300000002</c:v>
                </c:pt>
                <c:pt idx="188">
                  <c:v>16234.939800000002</c:v>
                </c:pt>
                <c:pt idx="189">
                  <c:v>16332.440300000002</c:v>
                </c:pt>
                <c:pt idx="190">
                  <c:v>16393.179100000001</c:v>
                </c:pt>
                <c:pt idx="191">
                  <c:v>16460.343000000001</c:v>
                </c:pt>
                <c:pt idx="192">
                  <c:v>16523.246800000001</c:v>
                </c:pt>
                <c:pt idx="193">
                  <c:v>16602.9339</c:v>
                </c:pt>
                <c:pt idx="194">
                  <c:v>16676.821499999998</c:v>
                </c:pt>
                <c:pt idx="195">
                  <c:v>16723.108199999999</c:v>
                </c:pt>
                <c:pt idx="196">
                  <c:v>16804.23</c:v>
                </c:pt>
                <c:pt idx="197">
                  <c:v>16890.819499999998</c:v>
                </c:pt>
                <c:pt idx="198">
                  <c:v>16996.892199999998</c:v>
                </c:pt>
                <c:pt idx="199">
                  <c:v>17125.872099999997</c:v>
                </c:pt>
                <c:pt idx="200">
                  <c:v>17218.298199999997</c:v>
                </c:pt>
                <c:pt idx="201">
                  <c:v>17292.958999999999</c:v>
                </c:pt>
                <c:pt idx="202">
                  <c:v>17382.326099999998</c:v>
                </c:pt>
                <c:pt idx="203">
                  <c:v>17462.552199999998</c:v>
                </c:pt>
                <c:pt idx="204">
                  <c:v>17570.712199999998</c:v>
                </c:pt>
                <c:pt idx="205">
                  <c:v>17664.528999999999</c:v>
                </c:pt>
                <c:pt idx="206">
                  <c:v>17747.1819</c:v>
                </c:pt>
                <c:pt idx="207">
                  <c:v>17785.640500000001</c:v>
                </c:pt>
                <c:pt idx="208">
                  <c:v>17842.0798</c:v>
                </c:pt>
                <c:pt idx="209">
                  <c:v>17917.565200000001</c:v>
                </c:pt>
                <c:pt idx="210">
                  <c:v>18014.783500000001</c:v>
                </c:pt>
                <c:pt idx="211">
                  <c:v>18140.903900000001</c:v>
                </c:pt>
                <c:pt idx="212">
                  <c:v>18265.173600000002</c:v>
                </c:pt>
                <c:pt idx="213">
                  <c:v>18347.094000000001</c:v>
                </c:pt>
                <c:pt idx="214">
                  <c:v>18430.6921</c:v>
                </c:pt>
                <c:pt idx="215">
                  <c:v>18515.854899999998</c:v>
                </c:pt>
                <c:pt idx="216">
                  <c:v>18607.1368</c:v>
                </c:pt>
                <c:pt idx="217">
                  <c:v>18715.745299999999</c:v>
                </c:pt>
                <c:pt idx="218">
                  <c:v>18798.2945</c:v>
                </c:pt>
                <c:pt idx="219">
                  <c:v>18841.8822</c:v>
                </c:pt>
                <c:pt idx="220">
                  <c:v>18897.269</c:v>
                </c:pt>
                <c:pt idx="221">
                  <c:v>18971.9944</c:v>
                </c:pt>
                <c:pt idx="222">
                  <c:v>19069.977200000001</c:v>
                </c:pt>
                <c:pt idx="223">
                  <c:v>19188.153600000001</c:v>
                </c:pt>
                <c:pt idx="224">
                  <c:v>19299.949500000002</c:v>
                </c:pt>
                <c:pt idx="225">
                  <c:v>19368.633800000003</c:v>
                </c:pt>
                <c:pt idx="226">
                  <c:v>19442.774300000005</c:v>
                </c:pt>
                <c:pt idx="227">
                  <c:v>19506.704900000004</c:v>
                </c:pt>
                <c:pt idx="228">
                  <c:v>19628.039600000004</c:v>
                </c:pt>
                <c:pt idx="229">
                  <c:v>19735.316700000003</c:v>
                </c:pt>
                <c:pt idx="230">
                  <c:v>19813.925900000002</c:v>
                </c:pt>
                <c:pt idx="231">
                  <c:v>19871.993600000002</c:v>
                </c:pt>
                <c:pt idx="232">
                  <c:v>19924.546600000001</c:v>
                </c:pt>
                <c:pt idx="233">
                  <c:v>20002.817600000002</c:v>
                </c:pt>
                <c:pt idx="234">
                  <c:v>20111.943400000004</c:v>
                </c:pt>
                <c:pt idx="235">
                  <c:v>20215.857600000003</c:v>
                </c:pt>
                <c:pt idx="236">
                  <c:v>20330.567600000002</c:v>
                </c:pt>
                <c:pt idx="237">
                  <c:v>20429.653600000001</c:v>
                </c:pt>
                <c:pt idx="238">
                  <c:v>20487.5059</c:v>
                </c:pt>
                <c:pt idx="239">
                  <c:v>20554.491600000001</c:v>
                </c:pt>
                <c:pt idx="240">
                  <c:v>20623.603900000002</c:v>
                </c:pt>
                <c:pt idx="241">
                  <c:v>20695.539700000001</c:v>
                </c:pt>
                <c:pt idx="242">
                  <c:v>20748.841500000002</c:v>
                </c:pt>
                <c:pt idx="243">
                  <c:v>20796.536400000001</c:v>
                </c:pt>
                <c:pt idx="244">
                  <c:v>20843.707200000001</c:v>
                </c:pt>
                <c:pt idx="245">
                  <c:v>20917.3593</c:v>
                </c:pt>
                <c:pt idx="246">
                  <c:v>21000.232499999998</c:v>
                </c:pt>
                <c:pt idx="247">
                  <c:v>21101.819599999999</c:v>
                </c:pt>
                <c:pt idx="248">
                  <c:v>21205.174299999999</c:v>
                </c:pt>
                <c:pt idx="249">
                  <c:v>21283.4509</c:v>
                </c:pt>
                <c:pt idx="250">
                  <c:v>21358.003400000001</c:v>
                </c:pt>
                <c:pt idx="251">
                  <c:v>21413.5275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DC-4BB5-A4DF-3D26AB55E807}"/>
            </c:ext>
          </c:extLst>
        </c:ser>
        <c:ser>
          <c:idx val="1"/>
          <c:order val="2"/>
          <c:tx>
            <c:strRef>
              <c:f>'ET Accumulated'!$M$2:$M$3</c:f>
              <c:strCache>
                <c:ptCount val="2"/>
                <c:pt idx="0">
                  <c:v>ET accumulated</c:v>
                </c:pt>
                <c:pt idx="1">
                  <c:v>Solimões subbasin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 Accumulated'!$P$4:$P$255</c:f>
              <c:numCache>
                <c:formatCode>0.00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'ET Accumulated'!$M$4:$M$255</c:f>
              <c:numCache>
                <c:formatCode>0.00</c:formatCode>
                <c:ptCount val="252"/>
                <c:pt idx="0">
                  <c:v>68.7149</c:v>
                </c:pt>
                <c:pt idx="1">
                  <c:v>126.7758</c:v>
                </c:pt>
                <c:pt idx="2">
                  <c:v>190.8519</c:v>
                </c:pt>
                <c:pt idx="3">
                  <c:v>253.501</c:v>
                </c:pt>
                <c:pt idx="4">
                  <c:v>330.12080000000003</c:v>
                </c:pt>
                <c:pt idx="5">
                  <c:v>385.16370000000006</c:v>
                </c:pt>
                <c:pt idx="6">
                  <c:v>494.07270000000005</c:v>
                </c:pt>
                <c:pt idx="7">
                  <c:v>618.02210000000002</c:v>
                </c:pt>
                <c:pt idx="8">
                  <c:v>737.34730000000002</c:v>
                </c:pt>
                <c:pt idx="9">
                  <c:v>804.9896</c:v>
                </c:pt>
                <c:pt idx="10">
                  <c:v>880.82849999999996</c:v>
                </c:pt>
                <c:pt idx="11">
                  <c:v>935.71929999999998</c:v>
                </c:pt>
                <c:pt idx="12">
                  <c:v>1011.4244</c:v>
                </c:pt>
                <c:pt idx="13">
                  <c:v>1055.3259</c:v>
                </c:pt>
                <c:pt idx="14">
                  <c:v>1096.2376000000002</c:v>
                </c:pt>
                <c:pt idx="15">
                  <c:v>1149.3647000000001</c:v>
                </c:pt>
                <c:pt idx="16">
                  <c:v>1224.0081</c:v>
                </c:pt>
                <c:pt idx="17">
                  <c:v>1327.3444999999999</c:v>
                </c:pt>
                <c:pt idx="18">
                  <c:v>1425.1557</c:v>
                </c:pt>
                <c:pt idx="19">
                  <c:v>1540.1793</c:v>
                </c:pt>
                <c:pt idx="20">
                  <c:v>1678.3715999999999</c:v>
                </c:pt>
                <c:pt idx="21">
                  <c:v>1749.3262</c:v>
                </c:pt>
                <c:pt idx="22">
                  <c:v>1833.5127</c:v>
                </c:pt>
                <c:pt idx="23">
                  <c:v>1898.8857</c:v>
                </c:pt>
                <c:pt idx="24">
                  <c:v>1976.9723000000001</c:v>
                </c:pt>
                <c:pt idx="25">
                  <c:v>2030.3364000000001</c:v>
                </c:pt>
                <c:pt idx="26">
                  <c:v>2086.5459000000001</c:v>
                </c:pt>
                <c:pt idx="27">
                  <c:v>2151.3218000000002</c:v>
                </c:pt>
                <c:pt idx="28">
                  <c:v>2238.4229</c:v>
                </c:pt>
                <c:pt idx="29">
                  <c:v>2328.9987999999998</c:v>
                </c:pt>
                <c:pt idx="30">
                  <c:v>2444.1655000000001</c:v>
                </c:pt>
                <c:pt idx="31">
                  <c:v>2557.9353000000001</c:v>
                </c:pt>
                <c:pt idx="32">
                  <c:v>2683.0228999999999</c:v>
                </c:pt>
                <c:pt idx="33">
                  <c:v>2752.498</c:v>
                </c:pt>
                <c:pt idx="34">
                  <c:v>2849.8649</c:v>
                </c:pt>
                <c:pt idx="35">
                  <c:v>2901.3321999999998</c:v>
                </c:pt>
                <c:pt idx="36">
                  <c:v>2969.2084</c:v>
                </c:pt>
                <c:pt idx="37">
                  <c:v>3031.5432000000001</c:v>
                </c:pt>
                <c:pt idx="38">
                  <c:v>3083.8276000000001</c:v>
                </c:pt>
                <c:pt idx="39">
                  <c:v>3158.5896000000002</c:v>
                </c:pt>
                <c:pt idx="40">
                  <c:v>3227.7271000000001</c:v>
                </c:pt>
                <c:pt idx="41">
                  <c:v>3323.6803</c:v>
                </c:pt>
                <c:pt idx="42">
                  <c:v>3429.0902999999998</c:v>
                </c:pt>
                <c:pt idx="43">
                  <c:v>3552.1448</c:v>
                </c:pt>
                <c:pt idx="44">
                  <c:v>3640.5108</c:v>
                </c:pt>
                <c:pt idx="45">
                  <c:v>3734.5088999999998</c:v>
                </c:pt>
                <c:pt idx="46">
                  <c:v>3801.4977999999996</c:v>
                </c:pt>
                <c:pt idx="47">
                  <c:v>3866.8986999999997</c:v>
                </c:pt>
                <c:pt idx="48">
                  <c:v>3947.3396999999995</c:v>
                </c:pt>
                <c:pt idx="49">
                  <c:v>3997.3593999999994</c:v>
                </c:pt>
                <c:pt idx="50">
                  <c:v>4057.8574999999992</c:v>
                </c:pt>
                <c:pt idx="51">
                  <c:v>4116.6520999999993</c:v>
                </c:pt>
                <c:pt idx="52">
                  <c:v>4213.5512999999992</c:v>
                </c:pt>
                <c:pt idx="53">
                  <c:v>4324.2209999999995</c:v>
                </c:pt>
                <c:pt idx="54">
                  <c:v>4455.5740999999998</c:v>
                </c:pt>
                <c:pt idx="55">
                  <c:v>4567.9231</c:v>
                </c:pt>
                <c:pt idx="56">
                  <c:v>4691.0591999999997</c:v>
                </c:pt>
                <c:pt idx="57">
                  <c:v>4761.0865999999996</c:v>
                </c:pt>
                <c:pt idx="58">
                  <c:v>4845.1906999999992</c:v>
                </c:pt>
                <c:pt idx="59">
                  <c:v>4898.7393999999995</c:v>
                </c:pt>
                <c:pt idx="60">
                  <c:v>4963.1618999999992</c:v>
                </c:pt>
                <c:pt idx="61">
                  <c:v>5020.6537999999991</c:v>
                </c:pt>
                <c:pt idx="62">
                  <c:v>5081.8050999999996</c:v>
                </c:pt>
                <c:pt idx="63">
                  <c:v>5143.5009</c:v>
                </c:pt>
                <c:pt idx="64">
                  <c:v>5232.2039999999997</c:v>
                </c:pt>
                <c:pt idx="65">
                  <c:v>5343.3221999999996</c:v>
                </c:pt>
                <c:pt idx="66">
                  <c:v>5468.8054999999995</c:v>
                </c:pt>
                <c:pt idx="67">
                  <c:v>5594.4880999999996</c:v>
                </c:pt>
                <c:pt idx="68">
                  <c:v>5721.2004999999999</c:v>
                </c:pt>
                <c:pt idx="69">
                  <c:v>5786.9062000000004</c:v>
                </c:pt>
                <c:pt idx="70">
                  <c:v>5859.0349000000006</c:v>
                </c:pt>
                <c:pt idx="71">
                  <c:v>5914.4416000000001</c:v>
                </c:pt>
                <c:pt idx="72">
                  <c:v>5980.8784999999998</c:v>
                </c:pt>
                <c:pt idx="73">
                  <c:v>6061.12</c:v>
                </c:pt>
                <c:pt idx="74">
                  <c:v>6128.1296999999995</c:v>
                </c:pt>
                <c:pt idx="75">
                  <c:v>6181.8455999999996</c:v>
                </c:pt>
                <c:pt idx="76">
                  <c:v>6271.3108999999995</c:v>
                </c:pt>
                <c:pt idx="77">
                  <c:v>6384.8142999999991</c:v>
                </c:pt>
                <c:pt idx="78">
                  <c:v>6502.8804999999993</c:v>
                </c:pt>
                <c:pt idx="79">
                  <c:v>6615.7998999999991</c:v>
                </c:pt>
                <c:pt idx="80">
                  <c:v>6730.3136999999988</c:v>
                </c:pt>
                <c:pt idx="81">
                  <c:v>6793.066499999999</c:v>
                </c:pt>
                <c:pt idx="82">
                  <c:v>6871.3631999999989</c:v>
                </c:pt>
                <c:pt idx="83">
                  <c:v>6927.6097999999993</c:v>
                </c:pt>
                <c:pt idx="84">
                  <c:v>6988.588099999999</c:v>
                </c:pt>
                <c:pt idx="85">
                  <c:v>7041.3836999999994</c:v>
                </c:pt>
                <c:pt idx="86">
                  <c:v>7081.9179999999997</c:v>
                </c:pt>
                <c:pt idx="87">
                  <c:v>7159.3399999999992</c:v>
                </c:pt>
                <c:pt idx="88">
                  <c:v>7217.3430999999991</c:v>
                </c:pt>
                <c:pt idx="89">
                  <c:v>7311.165399999999</c:v>
                </c:pt>
                <c:pt idx="90">
                  <c:v>7429.2767999999987</c:v>
                </c:pt>
                <c:pt idx="91">
                  <c:v>7549.9293999999991</c:v>
                </c:pt>
                <c:pt idx="92">
                  <c:v>7677.5041999999994</c:v>
                </c:pt>
                <c:pt idx="93">
                  <c:v>7767.7469999999994</c:v>
                </c:pt>
                <c:pt idx="94">
                  <c:v>7815.6009999999997</c:v>
                </c:pt>
                <c:pt idx="95">
                  <c:v>7888.2073999999993</c:v>
                </c:pt>
                <c:pt idx="96">
                  <c:v>7938.2104999999992</c:v>
                </c:pt>
                <c:pt idx="97">
                  <c:v>7985.2544999999991</c:v>
                </c:pt>
                <c:pt idx="98">
                  <c:v>8037.2937999999995</c:v>
                </c:pt>
                <c:pt idx="99">
                  <c:v>8078.4599999999991</c:v>
                </c:pt>
                <c:pt idx="100">
                  <c:v>8165.8634999999995</c:v>
                </c:pt>
                <c:pt idx="101">
                  <c:v>8249.3094000000001</c:v>
                </c:pt>
                <c:pt idx="102">
                  <c:v>8365.7919000000002</c:v>
                </c:pt>
                <c:pt idx="103">
                  <c:v>8490.4438000000009</c:v>
                </c:pt>
                <c:pt idx="104">
                  <c:v>8618.8248000000003</c:v>
                </c:pt>
                <c:pt idx="105">
                  <c:v>8688.4793000000009</c:v>
                </c:pt>
                <c:pt idx="106">
                  <c:v>8762.7315000000017</c:v>
                </c:pt>
                <c:pt idx="107">
                  <c:v>8810.2286000000022</c:v>
                </c:pt>
                <c:pt idx="108">
                  <c:v>8884.3242000000027</c:v>
                </c:pt>
                <c:pt idx="109">
                  <c:v>8933.8622000000032</c:v>
                </c:pt>
                <c:pt idx="110">
                  <c:v>9005.4891000000025</c:v>
                </c:pt>
                <c:pt idx="111">
                  <c:v>9070.5169000000024</c:v>
                </c:pt>
                <c:pt idx="112">
                  <c:v>9154.2137000000021</c:v>
                </c:pt>
                <c:pt idx="113">
                  <c:v>9256.3214000000025</c:v>
                </c:pt>
                <c:pt idx="114">
                  <c:v>9366.4647000000023</c:v>
                </c:pt>
                <c:pt idx="115">
                  <c:v>9464.3983000000026</c:v>
                </c:pt>
                <c:pt idx="116">
                  <c:v>9571.3255000000026</c:v>
                </c:pt>
                <c:pt idx="117">
                  <c:v>9634.0039000000033</c:v>
                </c:pt>
                <c:pt idx="118">
                  <c:v>9709.2224000000042</c:v>
                </c:pt>
                <c:pt idx="119">
                  <c:v>9773.1081000000049</c:v>
                </c:pt>
                <c:pt idx="120">
                  <c:v>9837.9351000000042</c:v>
                </c:pt>
                <c:pt idx="121">
                  <c:v>9884.0236000000041</c:v>
                </c:pt>
                <c:pt idx="122">
                  <c:v>9932.1850000000049</c:v>
                </c:pt>
                <c:pt idx="123">
                  <c:v>9984.4524000000056</c:v>
                </c:pt>
                <c:pt idx="124">
                  <c:v>10067.612000000006</c:v>
                </c:pt>
                <c:pt idx="125">
                  <c:v>10159.050900000006</c:v>
                </c:pt>
                <c:pt idx="126">
                  <c:v>10270.785300000005</c:v>
                </c:pt>
                <c:pt idx="127">
                  <c:v>10401.751800000005</c:v>
                </c:pt>
                <c:pt idx="128">
                  <c:v>10505.821200000006</c:v>
                </c:pt>
                <c:pt idx="129">
                  <c:v>10565.701600000006</c:v>
                </c:pt>
                <c:pt idx="130">
                  <c:v>10651.453000000005</c:v>
                </c:pt>
                <c:pt idx="131">
                  <c:v>10705.209400000005</c:v>
                </c:pt>
                <c:pt idx="132">
                  <c:v>10763.960600000006</c:v>
                </c:pt>
                <c:pt idx="133">
                  <c:v>10814.589600000007</c:v>
                </c:pt>
                <c:pt idx="134">
                  <c:v>10875.280600000007</c:v>
                </c:pt>
                <c:pt idx="135">
                  <c:v>10948.339300000007</c:v>
                </c:pt>
                <c:pt idx="136">
                  <c:v>11015.732200000008</c:v>
                </c:pt>
                <c:pt idx="137">
                  <c:v>11119.832300000007</c:v>
                </c:pt>
                <c:pt idx="138">
                  <c:v>11237.878500000008</c:v>
                </c:pt>
                <c:pt idx="139">
                  <c:v>11371.757800000009</c:v>
                </c:pt>
                <c:pt idx="140">
                  <c:v>11496.786600000009</c:v>
                </c:pt>
                <c:pt idx="141">
                  <c:v>11584.789300000008</c:v>
                </c:pt>
                <c:pt idx="142">
                  <c:v>11633.492600000007</c:v>
                </c:pt>
                <c:pt idx="143">
                  <c:v>11697.455200000008</c:v>
                </c:pt>
                <c:pt idx="144">
                  <c:v>11766.763200000009</c:v>
                </c:pt>
                <c:pt idx="145">
                  <c:v>11807.808900000009</c:v>
                </c:pt>
                <c:pt idx="146">
                  <c:v>11868.83710000001</c:v>
                </c:pt>
                <c:pt idx="147">
                  <c:v>11938.39830000001</c:v>
                </c:pt>
                <c:pt idx="148">
                  <c:v>12013.382200000009</c:v>
                </c:pt>
                <c:pt idx="149">
                  <c:v>12107.994300000009</c:v>
                </c:pt>
                <c:pt idx="150">
                  <c:v>12218.48750000001</c:v>
                </c:pt>
                <c:pt idx="151">
                  <c:v>12336.26790000001</c:v>
                </c:pt>
                <c:pt idx="152">
                  <c:v>12462.036300000011</c:v>
                </c:pt>
                <c:pt idx="153">
                  <c:v>12524.88770000001</c:v>
                </c:pt>
                <c:pt idx="154">
                  <c:v>12591.989400000009</c:v>
                </c:pt>
                <c:pt idx="155">
                  <c:v>12666.27900000001</c:v>
                </c:pt>
                <c:pt idx="156">
                  <c:v>12728.651300000009</c:v>
                </c:pt>
                <c:pt idx="157">
                  <c:v>12769.136900000009</c:v>
                </c:pt>
                <c:pt idx="158">
                  <c:v>12821.161700000008</c:v>
                </c:pt>
                <c:pt idx="159">
                  <c:v>12875.883300000009</c:v>
                </c:pt>
                <c:pt idx="160">
                  <c:v>12946.183600000009</c:v>
                </c:pt>
                <c:pt idx="161">
                  <c:v>13044.398400000009</c:v>
                </c:pt>
                <c:pt idx="162">
                  <c:v>13157.70950000001</c:v>
                </c:pt>
                <c:pt idx="163">
                  <c:v>13281.80930000001</c:v>
                </c:pt>
                <c:pt idx="164">
                  <c:v>13399.90340000001</c:v>
                </c:pt>
                <c:pt idx="165">
                  <c:v>13469.611400000011</c:v>
                </c:pt>
                <c:pt idx="166">
                  <c:v>13551.234000000011</c:v>
                </c:pt>
                <c:pt idx="167">
                  <c:v>13617.668700000011</c:v>
                </c:pt>
                <c:pt idx="168">
                  <c:v>13668.317300000012</c:v>
                </c:pt>
                <c:pt idx="169">
                  <c:v>13718.796700000012</c:v>
                </c:pt>
                <c:pt idx="170">
                  <c:v>13770.864300000012</c:v>
                </c:pt>
                <c:pt idx="171">
                  <c:v>13824.274800000012</c:v>
                </c:pt>
                <c:pt idx="172">
                  <c:v>13893.857400000012</c:v>
                </c:pt>
                <c:pt idx="173">
                  <c:v>13995.090500000011</c:v>
                </c:pt>
                <c:pt idx="174">
                  <c:v>14109.520800000011</c:v>
                </c:pt>
                <c:pt idx="175">
                  <c:v>14235.589300000011</c:v>
                </c:pt>
                <c:pt idx="176">
                  <c:v>14364.664800000011</c:v>
                </c:pt>
                <c:pt idx="177">
                  <c:v>14446.620200000012</c:v>
                </c:pt>
                <c:pt idx="178">
                  <c:v>14539.468800000011</c:v>
                </c:pt>
                <c:pt idx="179">
                  <c:v>14612.585800000012</c:v>
                </c:pt>
                <c:pt idx="180">
                  <c:v>14693.693800000012</c:v>
                </c:pt>
                <c:pt idx="181">
                  <c:v>14763.188800000013</c:v>
                </c:pt>
                <c:pt idx="182">
                  <c:v>14819.014400000013</c:v>
                </c:pt>
                <c:pt idx="183">
                  <c:v>14912.004500000014</c:v>
                </c:pt>
                <c:pt idx="184">
                  <c:v>14977.694200000014</c:v>
                </c:pt>
                <c:pt idx="185">
                  <c:v>15074.885000000015</c:v>
                </c:pt>
                <c:pt idx="186">
                  <c:v>15185.769300000014</c:v>
                </c:pt>
                <c:pt idx="187">
                  <c:v>15315.596900000015</c:v>
                </c:pt>
                <c:pt idx="188">
                  <c:v>15431.181900000014</c:v>
                </c:pt>
                <c:pt idx="189">
                  <c:v>15535.084200000014</c:v>
                </c:pt>
                <c:pt idx="190">
                  <c:v>15601.797900000014</c:v>
                </c:pt>
                <c:pt idx="191">
                  <c:v>15667.328000000014</c:v>
                </c:pt>
                <c:pt idx="192">
                  <c:v>15715.910100000014</c:v>
                </c:pt>
                <c:pt idx="193">
                  <c:v>15774.470800000014</c:v>
                </c:pt>
                <c:pt idx="194">
                  <c:v>15828.793700000013</c:v>
                </c:pt>
                <c:pt idx="195">
                  <c:v>15879.752200000014</c:v>
                </c:pt>
                <c:pt idx="196">
                  <c:v>15963.021700000014</c:v>
                </c:pt>
                <c:pt idx="197">
                  <c:v>16070.833300000013</c:v>
                </c:pt>
                <c:pt idx="198">
                  <c:v>16203.021900000012</c:v>
                </c:pt>
                <c:pt idx="199">
                  <c:v>16326.658200000013</c:v>
                </c:pt>
                <c:pt idx="200">
                  <c:v>16412.613700000013</c:v>
                </c:pt>
                <c:pt idx="201">
                  <c:v>16486.561300000012</c:v>
                </c:pt>
                <c:pt idx="202">
                  <c:v>16554.291400000013</c:v>
                </c:pt>
                <c:pt idx="203">
                  <c:v>16621.289400000012</c:v>
                </c:pt>
                <c:pt idx="204">
                  <c:v>16685.099700000013</c:v>
                </c:pt>
                <c:pt idx="205">
                  <c:v>16744.060900000015</c:v>
                </c:pt>
                <c:pt idx="206">
                  <c:v>16800.722700000017</c:v>
                </c:pt>
                <c:pt idx="207">
                  <c:v>16852.942300000017</c:v>
                </c:pt>
                <c:pt idx="208">
                  <c:v>16934.553100000016</c:v>
                </c:pt>
                <c:pt idx="209">
                  <c:v>17033.185500000014</c:v>
                </c:pt>
                <c:pt idx="210">
                  <c:v>17151.808400000013</c:v>
                </c:pt>
                <c:pt idx="211">
                  <c:v>17280.229800000012</c:v>
                </c:pt>
                <c:pt idx="212">
                  <c:v>17406.537600000011</c:v>
                </c:pt>
                <c:pt idx="213">
                  <c:v>17479.52540000001</c:v>
                </c:pt>
                <c:pt idx="214">
                  <c:v>17540.779200000008</c:v>
                </c:pt>
                <c:pt idx="215">
                  <c:v>17591.15760000001</c:v>
                </c:pt>
                <c:pt idx="216">
                  <c:v>17639.15600000001</c:v>
                </c:pt>
                <c:pt idx="217">
                  <c:v>17692.18150000001</c:v>
                </c:pt>
                <c:pt idx="218">
                  <c:v>17755.286100000008</c:v>
                </c:pt>
                <c:pt idx="219">
                  <c:v>17808.808600000008</c:v>
                </c:pt>
                <c:pt idx="220">
                  <c:v>17902.731300000007</c:v>
                </c:pt>
                <c:pt idx="221">
                  <c:v>17994.964900000006</c:v>
                </c:pt>
                <c:pt idx="222">
                  <c:v>18104.110400000005</c:v>
                </c:pt>
                <c:pt idx="223">
                  <c:v>18223.355400000004</c:v>
                </c:pt>
                <c:pt idx="224">
                  <c:v>18334.685000000005</c:v>
                </c:pt>
                <c:pt idx="225">
                  <c:v>18394.219200000003</c:v>
                </c:pt>
                <c:pt idx="226">
                  <c:v>18460.665800000002</c:v>
                </c:pt>
                <c:pt idx="227">
                  <c:v>18512.242600000001</c:v>
                </c:pt>
                <c:pt idx="228">
                  <c:v>18598.438900000001</c:v>
                </c:pt>
                <c:pt idx="229">
                  <c:v>18658.4143</c:v>
                </c:pt>
                <c:pt idx="230">
                  <c:v>18717.031600000002</c:v>
                </c:pt>
                <c:pt idx="231">
                  <c:v>18779.469500000003</c:v>
                </c:pt>
                <c:pt idx="232">
                  <c:v>18847.535000000003</c:v>
                </c:pt>
                <c:pt idx="233">
                  <c:v>18945.957100000003</c:v>
                </c:pt>
                <c:pt idx="234">
                  <c:v>19056.811900000004</c:v>
                </c:pt>
                <c:pt idx="235">
                  <c:v>19175.751700000004</c:v>
                </c:pt>
                <c:pt idx="236">
                  <c:v>19283.542000000005</c:v>
                </c:pt>
                <c:pt idx="237">
                  <c:v>19385.127900000003</c:v>
                </c:pt>
                <c:pt idx="238">
                  <c:v>19441.936600000005</c:v>
                </c:pt>
                <c:pt idx="239">
                  <c:v>19499.012600000005</c:v>
                </c:pt>
                <c:pt idx="240">
                  <c:v>19559.731200000006</c:v>
                </c:pt>
                <c:pt idx="241">
                  <c:v>19610.127000000004</c:v>
                </c:pt>
                <c:pt idx="242">
                  <c:v>19662.757600000004</c:v>
                </c:pt>
                <c:pt idx="243">
                  <c:v>19715.035700000004</c:v>
                </c:pt>
                <c:pt idx="244">
                  <c:v>19794.643300000003</c:v>
                </c:pt>
                <c:pt idx="245">
                  <c:v>19884.222400000002</c:v>
                </c:pt>
                <c:pt idx="246">
                  <c:v>19994.624000000003</c:v>
                </c:pt>
                <c:pt idx="247">
                  <c:v>20107.052100000004</c:v>
                </c:pt>
                <c:pt idx="248">
                  <c:v>20229.531000000003</c:v>
                </c:pt>
                <c:pt idx="249">
                  <c:v>20303.174800000004</c:v>
                </c:pt>
                <c:pt idx="250">
                  <c:v>20373.299300000006</c:v>
                </c:pt>
                <c:pt idx="251">
                  <c:v>20429.332000000006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DC-4BB5-A4DF-3D26AB55E807}"/>
            </c:ext>
          </c:extLst>
        </c:ser>
        <c:ser>
          <c:idx val="2"/>
          <c:order val="3"/>
          <c:tx>
            <c:strRef>
              <c:f>'ET Accumulated'!$N$2:$N$3</c:f>
              <c:strCache>
                <c:ptCount val="2"/>
                <c:pt idx="0">
                  <c:v>ET accumulated</c:v>
                </c:pt>
                <c:pt idx="1">
                  <c:v>Tapajós subbasin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 Accumulated'!$P$4:$P$255</c:f>
              <c:numCache>
                <c:formatCode>0.00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'ET Accumulated'!$N$4:$N$255</c:f>
              <c:numCache>
                <c:formatCode>0.00</c:formatCode>
                <c:ptCount val="252"/>
                <c:pt idx="0">
                  <c:v>73.064599999999999</c:v>
                </c:pt>
                <c:pt idx="1">
                  <c:v>148.1575</c:v>
                </c:pt>
                <c:pt idx="2">
                  <c:v>221.82599999999999</c:v>
                </c:pt>
                <c:pt idx="3">
                  <c:v>289.82490000000001</c:v>
                </c:pt>
                <c:pt idx="4">
                  <c:v>383.327</c:v>
                </c:pt>
                <c:pt idx="5">
                  <c:v>444.62150000000003</c:v>
                </c:pt>
                <c:pt idx="6">
                  <c:v>536.10380000000009</c:v>
                </c:pt>
                <c:pt idx="7">
                  <c:v>605.95010000000013</c:v>
                </c:pt>
                <c:pt idx="8">
                  <c:v>687.76440000000014</c:v>
                </c:pt>
                <c:pt idx="9">
                  <c:v>750.04650000000015</c:v>
                </c:pt>
                <c:pt idx="10">
                  <c:v>803.91780000000017</c:v>
                </c:pt>
                <c:pt idx="11">
                  <c:v>840.15440000000012</c:v>
                </c:pt>
                <c:pt idx="12">
                  <c:v>912.00250000000017</c:v>
                </c:pt>
                <c:pt idx="13">
                  <c:v>978.87930000000017</c:v>
                </c:pt>
                <c:pt idx="14">
                  <c:v>1077.0352000000003</c:v>
                </c:pt>
                <c:pt idx="15">
                  <c:v>1162.1240000000003</c:v>
                </c:pt>
                <c:pt idx="16">
                  <c:v>1265.3671000000002</c:v>
                </c:pt>
                <c:pt idx="17">
                  <c:v>1358.7923000000001</c:v>
                </c:pt>
                <c:pt idx="18">
                  <c:v>1449.5731000000001</c:v>
                </c:pt>
                <c:pt idx="19">
                  <c:v>1503.3374000000001</c:v>
                </c:pt>
                <c:pt idx="20">
                  <c:v>1590.4197000000001</c:v>
                </c:pt>
                <c:pt idx="21">
                  <c:v>1651.3958000000002</c:v>
                </c:pt>
                <c:pt idx="22">
                  <c:v>1733.2724000000003</c:v>
                </c:pt>
                <c:pt idx="23">
                  <c:v>1786.5617000000002</c:v>
                </c:pt>
                <c:pt idx="24">
                  <c:v>1858.7089000000001</c:v>
                </c:pt>
                <c:pt idx="25">
                  <c:v>1942.7776000000001</c:v>
                </c:pt>
                <c:pt idx="26">
                  <c:v>2003.5630000000001</c:v>
                </c:pt>
                <c:pt idx="27">
                  <c:v>2083.7179000000001</c:v>
                </c:pt>
                <c:pt idx="28">
                  <c:v>2191.3045000000002</c:v>
                </c:pt>
                <c:pt idx="29">
                  <c:v>2307.5412000000001</c:v>
                </c:pt>
                <c:pt idx="30">
                  <c:v>2423.0616</c:v>
                </c:pt>
                <c:pt idx="31">
                  <c:v>2526.4052000000001</c:v>
                </c:pt>
                <c:pt idx="32">
                  <c:v>2605.6699000000003</c:v>
                </c:pt>
                <c:pt idx="33">
                  <c:v>2667.6538000000005</c:v>
                </c:pt>
                <c:pt idx="34">
                  <c:v>2727.4060000000004</c:v>
                </c:pt>
                <c:pt idx="35">
                  <c:v>2780.7508000000003</c:v>
                </c:pt>
                <c:pt idx="36">
                  <c:v>2823.6092000000003</c:v>
                </c:pt>
                <c:pt idx="37">
                  <c:v>2870.4636000000005</c:v>
                </c:pt>
                <c:pt idx="38">
                  <c:v>2961.2838000000006</c:v>
                </c:pt>
                <c:pt idx="39">
                  <c:v>3061.3336000000008</c:v>
                </c:pt>
                <c:pt idx="40">
                  <c:v>3140.0679000000009</c:v>
                </c:pt>
                <c:pt idx="41">
                  <c:v>3255.954200000001</c:v>
                </c:pt>
                <c:pt idx="42">
                  <c:v>3372.831900000001</c:v>
                </c:pt>
                <c:pt idx="43">
                  <c:v>3469.9170000000013</c:v>
                </c:pt>
                <c:pt idx="44">
                  <c:v>3542.1869000000011</c:v>
                </c:pt>
                <c:pt idx="45">
                  <c:v>3610.0237000000011</c:v>
                </c:pt>
                <c:pt idx="46">
                  <c:v>3660.7236000000012</c:v>
                </c:pt>
                <c:pt idx="47">
                  <c:v>3737.6097000000013</c:v>
                </c:pt>
                <c:pt idx="48">
                  <c:v>3799.3265000000015</c:v>
                </c:pt>
                <c:pt idx="49">
                  <c:v>3859.1395000000016</c:v>
                </c:pt>
                <c:pt idx="50">
                  <c:v>3921.3204000000014</c:v>
                </c:pt>
                <c:pt idx="51">
                  <c:v>4003.3607000000015</c:v>
                </c:pt>
                <c:pt idx="52">
                  <c:v>4121.3779000000013</c:v>
                </c:pt>
                <c:pt idx="53">
                  <c:v>4239.3550000000014</c:v>
                </c:pt>
                <c:pt idx="54">
                  <c:v>4354.8038000000015</c:v>
                </c:pt>
                <c:pt idx="55">
                  <c:v>4432.2626000000018</c:v>
                </c:pt>
                <c:pt idx="56">
                  <c:v>4507.1861000000017</c:v>
                </c:pt>
                <c:pt idx="57">
                  <c:v>4569.2771000000021</c:v>
                </c:pt>
                <c:pt idx="58">
                  <c:v>4626.0286000000024</c:v>
                </c:pt>
                <c:pt idx="59">
                  <c:v>4668.4392000000025</c:v>
                </c:pt>
                <c:pt idx="60">
                  <c:v>4749.6000000000022</c:v>
                </c:pt>
                <c:pt idx="61">
                  <c:v>4796.6785000000018</c:v>
                </c:pt>
                <c:pt idx="62">
                  <c:v>4851.9417000000021</c:v>
                </c:pt>
                <c:pt idx="63">
                  <c:v>4911.9759000000022</c:v>
                </c:pt>
                <c:pt idx="64">
                  <c:v>5009.2500000000018</c:v>
                </c:pt>
                <c:pt idx="65">
                  <c:v>5127.5724000000018</c:v>
                </c:pt>
                <c:pt idx="66">
                  <c:v>5244.8016000000016</c:v>
                </c:pt>
                <c:pt idx="67">
                  <c:v>5353.7064000000018</c:v>
                </c:pt>
                <c:pt idx="68">
                  <c:v>5449.3457000000017</c:v>
                </c:pt>
                <c:pt idx="69">
                  <c:v>5508.1899000000012</c:v>
                </c:pt>
                <c:pt idx="70">
                  <c:v>5591.9289000000008</c:v>
                </c:pt>
                <c:pt idx="71">
                  <c:v>5657.4761000000008</c:v>
                </c:pt>
                <c:pt idx="72">
                  <c:v>5731.8545000000004</c:v>
                </c:pt>
                <c:pt idx="73">
                  <c:v>5792.8646000000008</c:v>
                </c:pt>
                <c:pt idx="74">
                  <c:v>5900.6340000000009</c:v>
                </c:pt>
                <c:pt idx="75">
                  <c:v>5991.797700000001</c:v>
                </c:pt>
                <c:pt idx="76">
                  <c:v>6104.5469000000012</c:v>
                </c:pt>
                <c:pt idx="77">
                  <c:v>6227.6134000000011</c:v>
                </c:pt>
                <c:pt idx="78">
                  <c:v>6341.8109000000013</c:v>
                </c:pt>
                <c:pt idx="79">
                  <c:v>6424.4510000000009</c:v>
                </c:pt>
                <c:pt idx="80">
                  <c:v>6478.2209000000012</c:v>
                </c:pt>
                <c:pt idx="81">
                  <c:v>6526.7354000000014</c:v>
                </c:pt>
                <c:pt idx="82">
                  <c:v>6583.8091000000013</c:v>
                </c:pt>
                <c:pt idx="83">
                  <c:v>6649.9001000000017</c:v>
                </c:pt>
                <c:pt idx="84">
                  <c:v>6702.8240000000014</c:v>
                </c:pt>
                <c:pt idx="85">
                  <c:v>6755.994200000001</c:v>
                </c:pt>
                <c:pt idx="86">
                  <c:v>6804.4242000000013</c:v>
                </c:pt>
                <c:pt idx="87">
                  <c:v>6903.9584000000013</c:v>
                </c:pt>
                <c:pt idx="88">
                  <c:v>6980.902000000001</c:v>
                </c:pt>
                <c:pt idx="89">
                  <c:v>7104.9495000000006</c:v>
                </c:pt>
                <c:pt idx="90">
                  <c:v>7226.952400000001</c:v>
                </c:pt>
                <c:pt idx="91">
                  <c:v>7334.0117000000009</c:v>
                </c:pt>
                <c:pt idx="92">
                  <c:v>7436.3366000000005</c:v>
                </c:pt>
                <c:pt idx="93">
                  <c:v>7528.1560000000009</c:v>
                </c:pt>
                <c:pt idx="94">
                  <c:v>7574.5851000000011</c:v>
                </c:pt>
                <c:pt idx="95">
                  <c:v>7623.0799000000015</c:v>
                </c:pt>
                <c:pt idx="96">
                  <c:v>7704.2117000000017</c:v>
                </c:pt>
                <c:pt idx="97">
                  <c:v>7760.9712000000018</c:v>
                </c:pt>
                <c:pt idx="98">
                  <c:v>7822.9076000000014</c:v>
                </c:pt>
                <c:pt idx="99">
                  <c:v>7890.2931000000017</c:v>
                </c:pt>
                <c:pt idx="100">
                  <c:v>7989.248300000002</c:v>
                </c:pt>
                <c:pt idx="101">
                  <c:v>8102.802700000002</c:v>
                </c:pt>
                <c:pt idx="102">
                  <c:v>8232.7659000000021</c:v>
                </c:pt>
                <c:pt idx="103">
                  <c:v>8361.3753000000015</c:v>
                </c:pt>
                <c:pt idx="104">
                  <c:v>8496.5734000000011</c:v>
                </c:pt>
                <c:pt idx="105">
                  <c:v>8571.8960000000006</c:v>
                </c:pt>
                <c:pt idx="106">
                  <c:v>8638.3209999999999</c:v>
                </c:pt>
                <c:pt idx="107">
                  <c:v>8682.9311999999991</c:v>
                </c:pt>
                <c:pt idx="108">
                  <c:v>8740.0707999999995</c:v>
                </c:pt>
                <c:pt idx="109">
                  <c:v>8808.5491999999995</c:v>
                </c:pt>
                <c:pt idx="110">
                  <c:v>8886.8655999999992</c:v>
                </c:pt>
                <c:pt idx="111">
                  <c:v>8988.8923999999988</c:v>
                </c:pt>
                <c:pt idx="112">
                  <c:v>9111.7641999999996</c:v>
                </c:pt>
                <c:pt idx="113">
                  <c:v>9239.4439999999995</c:v>
                </c:pt>
                <c:pt idx="114">
                  <c:v>9358.1816999999992</c:v>
                </c:pt>
                <c:pt idx="115">
                  <c:v>9446.0296999999991</c:v>
                </c:pt>
                <c:pt idx="116">
                  <c:v>9514.8895999999986</c:v>
                </c:pt>
                <c:pt idx="117">
                  <c:v>9567.515199999998</c:v>
                </c:pt>
                <c:pt idx="118">
                  <c:v>9640.4325999999983</c:v>
                </c:pt>
                <c:pt idx="119">
                  <c:v>9708.4259999999977</c:v>
                </c:pt>
                <c:pt idx="120">
                  <c:v>9753.2582999999977</c:v>
                </c:pt>
                <c:pt idx="121">
                  <c:v>9791.7245999999977</c:v>
                </c:pt>
                <c:pt idx="122">
                  <c:v>9839.7845999999972</c:v>
                </c:pt>
                <c:pt idx="123">
                  <c:v>9920.4956999999977</c:v>
                </c:pt>
                <c:pt idx="124">
                  <c:v>10034.470399999998</c:v>
                </c:pt>
                <c:pt idx="125">
                  <c:v>10159.240099999999</c:v>
                </c:pt>
                <c:pt idx="126">
                  <c:v>10285.638999999999</c:v>
                </c:pt>
                <c:pt idx="127">
                  <c:v>10405.2824</c:v>
                </c:pt>
                <c:pt idx="128">
                  <c:v>10507.183800000001</c:v>
                </c:pt>
                <c:pt idx="129">
                  <c:v>10562.418600000001</c:v>
                </c:pt>
                <c:pt idx="130">
                  <c:v>10638.1705</c:v>
                </c:pt>
                <c:pt idx="131">
                  <c:v>10709.372600000001</c:v>
                </c:pt>
                <c:pt idx="132">
                  <c:v>10748.832</c:v>
                </c:pt>
                <c:pt idx="133">
                  <c:v>10819.3501</c:v>
                </c:pt>
                <c:pt idx="134">
                  <c:v>10907.757299999999</c:v>
                </c:pt>
                <c:pt idx="135">
                  <c:v>11005.004299999999</c:v>
                </c:pt>
                <c:pt idx="136">
                  <c:v>11082.868399999999</c:v>
                </c:pt>
                <c:pt idx="137">
                  <c:v>11203.204399999999</c:v>
                </c:pt>
                <c:pt idx="138">
                  <c:v>11329.424399999998</c:v>
                </c:pt>
                <c:pt idx="139">
                  <c:v>11452.192999999997</c:v>
                </c:pt>
                <c:pt idx="140">
                  <c:v>11545.296299999998</c:v>
                </c:pt>
                <c:pt idx="141">
                  <c:v>11628.142399999999</c:v>
                </c:pt>
                <c:pt idx="142">
                  <c:v>11668.1176</c:v>
                </c:pt>
                <c:pt idx="143">
                  <c:v>11740.761</c:v>
                </c:pt>
                <c:pt idx="144">
                  <c:v>11792.1842</c:v>
                </c:pt>
                <c:pt idx="145">
                  <c:v>11864.118399999999</c:v>
                </c:pt>
                <c:pt idx="146">
                  <c:v>11934.669099999999</c:v>
                </c:pt>
                <c:pt idx="147">
                  <c:v>12001.357099999999</c:v>
                </c:pt>
                <c:pt idx="148">
                  <c:v>12119.747899999998</c:v>
                </c:pt>
                <c:pt idx="149">
                  <c:v>12239.501699999999</c:v>
                </c:pt>
                <c:pt idx="150">
                  <c:v>12367.582299999998</c:v>
                </c:pt>
                <c:pt idx="151">
                  <c:v>12481.662599999998</c:v>
                </c:pt>
                <c:pt idx="152">
                  <c:v>12593.683199999998</c:v>
                </c:pt>
                <c:pt idx="153">
                  <c:v>12650.863299999997</c:v>
                </c:pt>
                <c:pt idx="154">
                  <c:v>12702.083199999997</c:v>
                </c:pt>
                <c:pt idx="155">
                  <c:v>12761.693599999997</c:v>
                </c:pt>
                <c:pt idx="156">
                  <c:v>12828.789499999997</c:v>
                </c:pt>
                <c:pt idx="157">
                  <c:v>12869.851899999998</c:v>
                </c:pt>
                <c:pt idx="158">
                  <c:v>12944.162799999998</c:v>
                </c:pt>
                <c:pt idx="159">
                  <c:v>13023.731699999998</c:v>
                </c:pt>
                <c:pt idx="160">
                  <c:v>13138.574699999999</c:v>
                </c:pt>
                <c:pt idx="161">
                  <c:v>13268.9923</c:v>
                </c:pt>
                <c:pt idx="162">
                  <c:v>13394.627199999999</c:v>
                </c:pt>
                <c:pt idx="163">
                  <c:v>13515.427899999999</c:v>
                </c:pt>
                <c:pt idx="164">
                  <c:v>13634.435699999998</c:v>
                </c:pt>
                <c:pt idx="165">
                  <c:v>13683.422999999999</c:v>
                </c:pt>
                <c:pt idx="166">
                  <c:v>13760.772299999999</c:v>
                </c:pt>
                <c:pt idx="167">
                  <c:v>13823.125799999998</c:v>
                </c:pt>
                <c:pt idx="168">
                  <c:v>13922.479499999998</c:v>
                </c:pt>
                <c:pt idx="169">
                  <c:v>13983.809599999997</c:v>
                </c:pt>
                <c:pt idx="170">
                  <c:v>14050.298999999997</c:v>
                </c:pt>
                <c:pt idx="171">
                  <c:v>14115.385899999997</c:v>
                </c:pt>
                <c:pt idx="172">
                  <c:v>14223.601099999998</c:v>
                </c:pt>
                <c:pt idx="173">
                  <c:v>14347.090899999997</c:v>
                </c:pt>
                <c:pt idx="174">
                  <c:v>14471.723399999997</c:v>
                </c:pt>
                <c:pt idx="175">
                  <c:v>14594.667699999996</c:v>
                </c:pt>
                <c:pt idx="176">
                  <c:v>14708.000999999997</c:v>
                </c:pt>
                <c:pt idx="177">
                  <c:v>14780.000499999996</c:v>
                </c:pt>
                <c:pt idx="178">
                  <c:v>14867.798199999996</c:v>
                </c:pt>
                <c:pt idx="179">
                  <c:v>14953.414899999996</c:v>
                </c:pt>
                <c:pt idx="180">
                  <c:v>15003.534199999996</c:v>
                </c:pt>
                <c:pt idx="181">
                  <c:v>15124.955599999996</c:v>
                </c:pt>
                <c:pt idx="182">
                  <c:v>15212.051799999996</c:v>
                </c:pt>
                <c:pt idx="183">
                  <c:v>15331.315999999995</c:v>
                </c:pt>
                <c:pt idx="184">
                  <c:v>15417.780299999995</c:v>
                </c:pt>
                <c:pt idx="185">
                  <c:v>15535.808599999995</c:v>
                </c:pt>
                <c:pt idx="186">
                  <c:v>15658.448999999995</c:v>
                </c:pt>
                <c:pt idx="187">
                  <c:v>15763.291199999994</c:v>
                </c:pt>
                <c:pt idx="188">
                  <c:v>15865.006999999994</c:v>
                </c:pt>
                <c:pt idx="189">
                  <c:v>15969.725799999995</c:v>
                </c:pt>
                <c:pt idx="190">
                  <c:v>16029.218899999994</c:v>
                </c:pt>
                <c:pt idx="191">
                  <c:v>16080.900999999994</c:v>
                </c:pt>
                <c:pt idx="192">
                  <c:v>16155.230399999995</c:v>
                </c:pt>
                <c:pt idx="193">
                  <c:v>16208.858699999995</c:v>
                </c:pt>
                <c:pt idx="194">
                  <c:v>16281.148199999996</c:v>
                </c:pt>
                <c:pt idx="195">
                  <c:v>16362.496099999997</c:v>
                </c:pt>
                <c:pt idx="196">
                  <c:v>16482.673599999998</c:v>
                </c:pt>
                <c:pt idx="197">
                  <c:v>16606.9254</c:v>
                </c:pt>
                <c:pt idx="198">
                  <c:v>16730.672999999999</c:v>
                </c:pt>
                <c:pt idx="199">
                  <c:v>16846.593199999999</c:v>
                </c:pt>
                <c:pt idx="200">
                  <c:v>16922.255300000001</c:v>
                </c:pt>
                <c:pt idx="201">
                  <c:v>16993.525099999999</c:v>
                </c:pt>
                <c:pt idx="202">
                  <c:v>17050.743899999998</c:v>
                </c:pt>
                <c:pt idx="203">
                  <c:v>17098.845199999996</c:v>
                </c:pt>
                <c:pt idx="204">
                  <c:v>17176.504899999996</c:v>
                </c:pt>
                <c:pt idx="205">
                  <c:v>17235.639899999995</c:v>
                </c:pt>
                <c:pt idx="206">
                  <c:v>17293.680999999993</c:v>
                </c:pt>
                <c:pt idx="207">
                  <c:v>17364.697999999993</c:v>
                </c:pt>
                <c:pt idx="208">
                  <c:v>17488.133199999993</c:v>
                </c:pt>
                <c:pt idx="209">
                  <c:v>17611.826499999992</c:v>
                </c:pt>
                <c:pt idx="210">
                  <c:v>17732.447999999993</c:v>
                </c:pt>
                <c:pt idx="211">
                  <c:v>17849.441399999992</c:v>
                </c:pt>
                <c:pt idx="212">
                  <c:v>17952.417699999991</c:v>
                </c:pt>
                <c:pt idx="213">
                  <c:v>18018.163599999993</c:v>
                </c:pt>
                <c:pt idx="214">
                  <c:v>18067.807899999993</c:v>
                </c:pt>
                <c:pt idx="215">
                  <c:v>18154.428399999993</c:v>
                </c:pt>
                <c:pt idx="216">
                  <c:v>18245.382099999992</c:v>
                </c:pt>
                <c:pt idx="217">
                  <c:v>18308.82729999999</c:v>
                </c:pt>
                <c:pt idx="218">
                  <c:v>18398.791099999991</c:v>
                </c:pt>
                <c:pt idx="219">
                  <c:v>18480.941099999993</c:v>
                </c:pt>
                <c:pt idx="220">
                  <c:v>18609.102899999994</c:v>
                </c:pt>
                <c:pt idx="221">
                  <c:v>18726.039999999994</c:v>
                </c:pt>
                <c:pt idx="222">
                  <c:v>18849.809899999993</c:v>
                </c:pt>
                <c:pt idx="223">
                  <c:v>18957.439899999994</c:v>
                </c:pt>
                <c:pt idx="224">
                  <c:v>19058.108299999993</c:v>
                </c:pt>
                <c:pt idx="225">
                  <c:v>19125.147799999992</c:v>
                </c:pt>
                <c:pt idx="226">
                  <c:v>19195.841899999992</c:v>
                </c:pt>
                <c:pt idx="227">
                  <c:v>19261.159999999993</c:v>
                </c:pt>
                <c:pt idx="228">
                  <c:v>19342.394699999993</c:v>
                </c:pt>
                <c:pt idx="229">
                  <c:v>19402.900399999995</c:v>
                </c:pt>
                <c:pt idx="230">
                  <c:v>19483.233999999997</c:v>
                </c:pt>
                <c:pt idx="231">
                  <c:v>19575.608799999998</c:v>
                </c:pt>
                <c:pt idx="232">
                  <c:v>19660.467499999999</c:v>
                </c:pt>
                <c:pt idx="233">
                  <c:v>19781.490299999998</c:v>
                </c:pt>
                <c:pt idx="234">
                  <c:v>19906.938099999999</c:v>
                </c:pt>
                <c:pt idx="235">
                  <c:v>20020.9702</c:v>
                </c:pt>
                <c:pt idx="236">
                  <c:v>20105.3554</c:v>
                </c:pt>
                <c:pt idx="237">
                  <c:v>20187.0128</c:v>
                </c:pt>
                <c:pt idx="238">
                  <c:v>20258.373299999999</c:v>
                </c:pt>
                <c:pt idx="239">
                  <c:v>20334.2222</c:v>
                </c:pt>
                <c:pt idx="240">
                  <c:v>20405.6947</c:v>
                </c:pt>
                <c:pt idx="241">
                  <c:v>20457.963400000001</c:v>
                </c:pt>
                <c:pt idx="242">
                  <c:v>20530.507099999999</c:v>
                </c:pt>
                <c:pt idx="243">
                  <c:v>20610.687699999999</c:v>
                </c:pt>
                <c:pt idx="244">
                  <c:v>20737.184299999997</c:v>
                </c:pt>
                <c:pt idx="245">
                  <c:v>20853.926999999996</c:v>
                </c:pt>
                <c:pt idx="246">
                  <c:v>20971.798299999995</c:v>
                </c:pt>
                <c:pt idx="247">
                  <c:v>21078.333699999996</c:v>
                </c:pt>
                <c:pt idx="248">
                  <c:v>21183.845599999997</c:v>
                </c:pt>
                <c:pt idx="249">
                  <c:v>21242.174199999998</c:v>
                </c:pt>
                <c:pt idx="250">
                  <c:v>21295.027099999999</c:v>
                </c:pt>
                <c:pt idx="251">
                  <c:v>21330.416499999999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DC-4BB5-A4DF-3D26AB55E807}"/>
            </c:ext>
          </c:extLst>
        </c:ser>
        <c:ser>
          <c:idx val="3"/>
          <c:order val="4"/>
          <c:tx>
            <c:strRef>
              <c:f>'ET Accumulated'!$O$2:$O$3</c:f>
              <c:strCache>
                <c:ptCount val="2"/>
                <c:pt idx="0">
                  <c:v>ET accumulated</c:v>
                </c:pt>
                <c:pt idx="1">
                  <c:v>Xingu subbasin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 Accumulated'!$P$4:$P$255</c:f>
              <c:numCache>
                <c:formatCode>0.00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'ET Accumulated'!$O$4:$O$255</c:f>
              <c:numCache>
                <c:formatCode>0.00</c:formatCode>
                <c:ptCount val="252"/>
                <c:pt idx="0">
                  <c:v>83.191000000000003</c:v>
                </c:pt>
                <c:pt idx="1">
                  <c:v>168.95000000000002</c:v>
                </c:pt>
                <c:pt idx="2">
                  <c:v>260.99279999999999</c:v>
                </c:pt>
                <c:pt idx="3">
                  <c:v>337.4796</c:v>
                </c:pt>
                <c:pt idx="4">
                  <c:v>441.06810000000002</c:v>
                </c:pt>
                <c:pt idx="5">
                  <c:v>508.0274</c:v>
                </c:pt>
                <c:pt idx="6">
                  <c:v>621.42079999999999</c:v>
                </c:pt>
                <c:pt idx="7">
                  <c:v>716.23939999999993</c:v>
                </c:pt>
                <c:pt idx="8">
                  <c:v>778.33179999999993</c:v>
                </c:pt>
                <c:pt idx="9">
                  <c:v>842.69539999999995</c:v>
                </c:pt>
                <c:pt idx="10">
                  <c:v>892.38239999999996</c:v>
                </c:pt>
                <c:pt idx="11">
                  <c:v>933.34089999999992</c:v>
                </c:pt>
                <c:pt idx="12">
                  <c:v>996.79609999999991</c:v>
                </c:pt>
                <c:pt idx="13">
                  <c:v>1092.2411</c:v>
                </c:pt>
                <c:pt idx="14">
                  <c:v>1194.2613999999999</c:v>
                </c:pt>
                <c:pt idx="15">
                  <c:v>1279.3539999999998</c:v>
                </c:pt>
                <c:pt idx="16">
                  <c:v>1390.1929999999998</c:v>
                </c:pt>
                <c:pt idx="17">
                  <c:v>1504.2115999999996</c:v>
                </c:pt>
                <c:pt idx="18">
                  <c:v>1612.1409999999996</c:v>
                </c:pt>
                <c:pt idx="19">
                  <c:v>1693.3835999999997</c:v>
                </c:pt>
                <c:pt idx="20">
                  <c:v>1767.7565999999997</c:v>
                </c:pt>
                <c:pt idx="21">
                  <c:v>1824.3531999999998</c:v>
                </c:pt>
                <c:pt idx="22">
                  <c:v>1922.0105999999998</c:v>
                </c:pt>
                <c:pt idx="23">
                  <c:v>1981.4082999999998</c:v>
                </c:pt>
                <c:pt idx="24">
                  <c:v>2047.2159999999999</c:v>
                </c:pt>
                <c:pt idx="25">
                  <c:v>2124.0153999999998</c:v>
                </c:pt>
                <c:pt idx="26">
                  <c:v>2194.2589999999996</c:v>
                </c:pt>
                <c:pt idx="27">
                  <c:v>2278.0799999999995</c:v>
                </c:pt>
                <c:pt idx="28">
                  <c:v>2393.7418999999995</c:v>
                </c:pt>
                <c:pt idx="29">
                  <c:v>2518.3047999999994</c:v>
                </c:pt>
                <c:pt idx="30">
                  <c:v>2652.0009999999993</c:v>
                </c:pt>
                <c:pt idx="31">
                  <c:v>2768.5243999999993</c:v>
                </c:pt>
                <c:pt idx="32">
                  <c:v>2855.0617999999995</c:v>
                </c:pt>
                <c:pt idx="33">
                  <c:v>2913.0062999999996</c:v>
                </c:pt>
                <c:pt idx="34">
                  <c:v>2988.9020999999993</c:v>
                </c:pt>
                <c:pt idx="35">
                  <c:v>3048.0790999999995</c:v>
                </c:pt>
                <c:pt idx="36">
                  <c:v>3090.8554999999997</c:v>
                </c:pt>
                <c:pt idx="37">
                  <c:v>3136.8377999999998</c:v>
                </c:pt>
                <c:pt idx="38">
                  <c:v>3228.6004999999996</c:v>
                </c:pt>
                <c:pt idx="39">
                  <c:v>3335.4381999999996</c:v>
                </c:pt>
                <c:pt idx="40">
                  <c:v>3423.9803999999995</c:v>
                </c:pt>
                <c:pt idx="41">
                  <c:v>3552.7954999999993</c:v>
                </c:pt>
                <c:pt idx="42">
                  <c:v>3684.7608999999993</c:v>
                </c:pt>
                <c:pt idx="43">
                  <c:v>3808.4597999999992</c:v>
                </c:pt>
                <c:pt idx="44">
                  <c:v>3883.0668999999994</c:v>
                </c:pt>
                <c:pt idx="45">
                  <c:v>3946.9924999999994</c:v>
                </c:pt>
                <c:pt idx="46">
                  <c:v>3999.8735999999994</c:v>
                </c:pt>
                <c:pt idx="47">
                  <c:v>4069.1959999999995</c:v>
                </c:pt>
                <c:pt idx="48">
                  <c:v>4126.7167999999992</c:v>
                </c:pt>
                <c:pt idx="49">
                  <c:v>4204.3005999999996</c:v>
                </c:pt>
                <c:pt idx="50">
                  <c:v>4273.9432999999999</c:v>
                </c:pt>
                <c:pt idx="51">
                  <c:v>4349.652</c:v>
                </c:pt>
                <c:pt idx="52">
                  <c:v>4466.6776</c:v>
                </c:pt>
                <c:pt idx="53">
                  <c:v>4595.4569000000001</c:v>
                </c:pt>
                <c:pt idx="54">
                  <c:v>4728.3712000000005</c:v>
                </c:pt>
                <c:pt idx="55">
                  <c:v>4829.7569000000003</c:v>
                </c:pt>
                <c:pt idx="56">
                  <c:v>4910.0361000000003</c:v>
                </c:pt>
                <c:pt idx="57">
                  <c:v>4969.0024000000003</c:v>
                </c:pt>
                <c:pt idx="58">
                  <c:v>5025.6676000000007</c:v>
                </c:pt>
                <c:pt idx="59">
                  <c:v>5065.7052000000003</c:v>
                </c:pt>
                <c:pt idx="60">
                  <c:v>5160.3636000000006</c:v>
                </c:pt>
                <c:pt idx="61">
                  <c:v>5212.4947000000002</c:v>
                </c:pt>
                <c:pt idx="62">
                  <c:v>5280.4292000000005</c:v>
                </c:pt>
                <c:pt idx="63">
                  <c:v>5341.5824000000002</c:v>
                </c:pt>
                <c:pt idx="64">
                  <c:v>5434.9192000000003</c:v>
                </c:pt>
                <c:pt idx="65">
                  <c:v>5561.2376000000004</c:v>
                </c:pt>
                <c:pt idx="66">
                  <c:v>5691.4887000000008</c:v>
                </c:pt>
                <c:pt idx="67">
                  <c:v>5817.338600000001</c:v>
                </c:pt>
                <c:pt idx="68">
                  <c:v>5919.405600000001</c:v>
                </c:pt>
                <c:pt idx="69">
                  <c:v>5973.1311000000005</c:v>
                </c:pt>
                <c:pt idx="70">
                  <c:v>6065.9855000000007</c:v>
                </c:pt>
                <c:pt idx="71">
                  <c:v>6135.2713000000003</c:v>
                </c:pt>
                <c:pt idx="72">
                  <c:v>6219.2228000000005</c:v>
                </c:pt>
                <c:pt idx="73">
                  <c:v>6280.7631000000001</c:v>
                </c:pt>
                <c:pt idx="74">
                  <c:v>6392.8510999999999</c:v>
                </c:pt>
                <c:pt idx="75">
                  <c:v>6485.0639000000001</c:v>
                </c:pt>
                <c:pt idx="76">
                  <c:v>6607.2152000000006</c:v>
                </c:pt>
                <c:pt idx="77">
                  <c:v>6737.3497000000007</c:v>
                </c:pt>
                <c:pt idx="78">
                  <c:v>6865.331000000001</c:v>
                </c:pt>
                <c:pt idx="79">
                  <c:v>6964.9060000000009</c:v>
                </c:pt>
                <c:pt idx="80">
                  <c:v>7014.0525000000007</c:v>
                </c:pt>
                <c:pt idx="81">
                  <c:v>7061.7973000000011</c:v>
                </c:pt>
                <c:pt idx="82">
                  <c:v>7129.8065000000015</c:v>
                </c:pt>
                <c:pt idx="83">
                  <c:v>7199.1014000000014</c:v>
                </c:pt>
                <c:pt idx="84">
                  <c:v>7267.9215000000013</c:v>
                </c:pt>
                <c:pt idx="85">
                  <c:v>7328.1540000000014</c:v>
                </c:pt>
                <c:pt idx="86">
                  <c:v>7384.6069000000016</c:v>
                </c:pt>
                <c:pt idx="87">
                  <c:v>7486.0143000000016</c:v>
                </c:pt>
                <c:pt idx="88">
                  <c:v>7563.2234000000017</c:v>
                </c:pt>
                <c:pt idx="89">
                  <c:v>7693.6721000000016</c:v>
                </c:pt>
                <c:pt idx="90">
                  <c:v>7826.6662000000015</c:v>
                </c:pt>
                <c:pt idx="91">
                  <c:v>7948.4477000000015</c:v>
                </c:pt>
                <c:pt idx="92">
                  <c:v>8046.7586000000019</c:v>
                </c:pt>
                <c:pt idx="93">
                  <c:v>8133.2562000000016</c:v>
                </c:pt>
                <c:pt idx="94">
                  <c:v>8177.1272000000017</c:v>
                </c:pt>
                <c:pt idx="95">
                  <c:v>8227.356600000001</c:v>
                </c:pt>
                <c:pt idx="96">
                  <c:v>8307.5985000000019</c:v>
                </c:pt>
                <c:pt idx="97">
                  <c:v>8373.3002000000015</c:v>
                </c:pt>
                <c:pt idx="98">
                  <c:v>8438.2426000000014</c:v>
                </c:pt>
                <c:pt idx="99">
                  <c:v>8507.975800000002</c:v>
                </c:pt>
                <c:pt idx="100">
                  <c:v>8607.1793000000016</c:v>
                </c:pt>
                <c:pt idx="101">
                  <c:v>8727.5153000000009</c:v>
                </c:pt>
                <c:pt idx="102">
                  <c:v>8866.3443000000007</c:v>
                </c:pt>
                <c:pt idx="103">
                  <c:v>9005.7820000000011</c:v>
                </c:pt>
                <c:pt idx="104">
                  <c:v>9130.9884000000002</c:v>
                </c:pt>
                <c:pt idx="105">
                  <c:v>9193.8551000000007</c:v>
                </c:pt>
                <c:pt idx="106">
                  <c:v>9271.2427000000007</c:v>
                </c:pt>
                <c:pt idx="107">
                  <c:v>9325.7393000000011</c:v>
                </c:pt>
                <c:pt idx="108">
                  <c:v>9403.5521000000008</c:v>
                </c:pt>
                <c:pt idx="109">
                  <c:v>9485.3910000000014</c:v>
                </c:pt>
                <c:pt idx="110">
                  <c:v>9581.1866000000009</c:v>
                </c:pt>
                <c:pt idx="111">
                  <c:v>9675.0740000000005</c:v>
                </c:pt>
                <c:pt idx="112">
                  <c:v>9800.4323999999997</c:v>
                </c:pt>
                <c:pt idx="113">
                  <c:v>9935.0245999999988</c:v>
                </c:pt>
                <c:pt idx="114">
                  <c:v>10065.048699999999</c:v>
                </c:pt>
                <c:pt idx="115">
                  <c:v>10175.461099999999</c:v>
                </c:pt>
                <c:pt idx="116">
                  <c:v>10243.405399999998</c:v>
                </c:pt>
                <c:pt idx="117">
                  <c:v>10302.175099999999</c:v>
                </c:pt>
                <c:pt idx="118">
                  <c:v>10366.483599999998</c:v>
                </c:pt>
                <c:pt idx="119">
                  <c:v>10428.265099999997</c:v>
                </c:pt>
                <c:pt idx="120">
                  <c:v>10480.120799999997</c:v>
                </c:pt>
                <c:pt idx="121">
                  <c:v>10529.296999999997</c:v>
                </c:pt>
                <c:pt idx="122">
                  <c:v>10584.882799999998</c:v>
                </c:pt>
                <c:pt idx="123">
                  <c:v>10669.952099999997</c:v>
                </c:pt>
                <c:pt idx="124">
                  <c:v>10782.928199999997</c:v>
                </c:pt>
                <c:pt idx="125">
                  <c:v>10915.448399999997</c:v>
                </c:pt>
                <c:pt idx="126">
                  <c:v>11051.590799999998</c:v>
                </c:pt>
                <c:pt idx="127">
                  <c:v>11185.826299999999</c:v>
                </c:pt>
                <c:pt idx="128">
                  <c:v>11283.355299999999</c:v>
                </c:pt>
                <c:pt idx="129">
                  <c:v>11343.7423</c:v>
                </c:pt>
                <c:pt idx="130">
                  <c:v>11404.7137</c:v>
                </c:pt>
                <c:pt idx="131">
                  <c:v>11467.2845</c:v>
                </c:pt>
                <c:pt idx="132">
                  <c:v>11508.397199999999</c:v>
                </c:pt>
                <c:pt idx="133">
                  <c:v>11593.43</c:v>
                </c:pt>
                <c:pt idx="134">
                  <c:v>11685.659799999999</c:v>
                </c:pt>
                <c:pt idx="135">
                  <c:v>11789.003199999999</c:v>
                </c:pt>
                <c:pt idx="136">
                  <c:v>11868.201799999999</c:v>
                </c:pt>
                <c:pt idx="137">
                  <c:v>11993.274299999999</c:v>
                </c:pt>
                <c:pt idx="138">
                  <c:v>12125.746999999999</c:v>
                </c:pt>
                <c:pt idx="139">
                  <c:v>12257.836499999999</c:v>
                </c:pt>
                <c:pt idx="140">
                  <c:v>12351.1801</c:v>
                </c:pt>
                <c:pt idx="141">
                  <c:v>12432.7755</c:v>
                </c:pt>
                <c:pt idx="142">
                  <c:v>12466.586600000001</c:v>
                </c:pt>
                <c:pt idx="143">
                  <c:v>12551.094700000001</c:v>
                </c:pt>
                <c:pt idx="144">
                  <c:v>12602.865900000001</c:v>
                </c:pt>
                <c:pt idx="145">
                  <c:v>12689.690200000001</c:v>
                </c:pt>
                <c:pt idx="146">
                  <c:v>12765.748500000002</c:v>
                </c:pt>
                <c:pt idx="147">
                  <c:v>12828.730900000002</c:v>
                </c:pt>
                <c:pt idx="148">
                  <c:v>12948.686900000002</c:v>
                </c:pt>
                <c:pt idx="149">
                  <c:v>13073.493500000002</c:v>
                </c:pt>
                <c:pt idx="150">
                  <c:v>13209.964100000003</c:v>
                </c:pt>
                <c:pt idx="151">
                  <c:v>13334.784300000003</c:v>
                </c:pt>
                <c:pt idx="152">
                  <c:v>13446.697800000004</c:v>
                </c:pt>
                <c:pt idx="153">
                  <c:v>13510.970600000004</c:v>
                </c:pt>
                <c:pt idx="154">
                  <c:v>13583.856500000004</c:v>
                </c:pt>
                <c:pt idx="155">
                  <c:v>13636.699200000003</c:v>
                </c:pt>
                <c:pt idx="156">
                  <c:v>13726.116800000003</c:v>
                </c:pt>
                <c:pt idx="157">
                  <c:v>13768.979200000003</c:v>
                </c:pt>
                <c:pt idx="158">
                  <c:v>13847.124700000004</c:v>
                </c:pt>
                <c:pt idx="159">
                  <c:v>13933.018500000004</c:v>
                </c:pt>
                <c:pt idx="160">
                  <c:v>14052.559900000004</c:v>
                </c:pt>
                <c:pt idx="161">
                  <c:v>14183.537900000003</c:v>
                </c:pt>
                <c:pt idx="162">
                  <c:v>14316.911500000004</c:v>
                </c:pt>
                <c:pt idx="163">
                  <c:v>14449.193000000003</c:v>
                </c:pt>
                <c:pt idx="164">
                  <c:v>14566.070300000003</c:v>
                </c:pt>
                <c:pt idx="165">
                  <c:v>14611.627300000004</c:v>
                </c:pt>
                <c:pt idx="166">
                  <c:v>14681.643900000005</c:v>
                </c:pt>
                <c:pt idx="167">
                  <c:v>14740.001400000005</c:v>
                </c:pt>
                <c:pt idx="168">
                  <c:v>14841.649300000005</c:v>
                </c:pt>
                <c:pt idx="169">
                  <c:v>14918.736500000005</c:v>
                </c:pt>
                <c:pt idx="170">
                  <c:v>14992.347500000005</c:v>
                </c:pt>
                <c:pt idx="171">
                  <c:v>15055.429900000005</c:v>
                </c:pt>
                <c:pt idx="172">
                  <c:v>15166.323200000004</c:v>
                </c:pt>
                <c:pt idx="173">
                  <c:v>15291.026600000005</c:v>
                </c:pt>
                <c:pt idx="174">
                  <c:v>15423.805900000005</c:v>
                </c:pt>
                <c:pt idx="175">
                  <c:v>15556.332900000005</c:v>
                </c:pt>
                <c:pt idx="176">
                  <c:v>15669.390900000006</c:v>
                </c:pt>
                <c:pt idx="177">
                  <c:v>15728.195300000007</c:v>
                </c:pt>
                <c:pt idx="178">
                  <c:v>15817.292000000007</c:v>
                </c:pt>
                <c:pt idx="179">
                  <c:v>15902.857300000007</c:v>
                </c:pt>
                <c:pt idx="180">
                  <c:v>15943.297900000007</c:v>
                </c:pt>
                <c:pt idx="181">
                  <c:v>16084.373600000006</c:v>
                </c:pt>
                <c:pt idx="182">
                  <c:v>16174.468900000007</c:v>
                </c:pt>
                <c:pt idx="183">
                  <c:v>16295.601300000008</c:v>
                </c:pt>
                <c:pt idx="184">
                  <c:v>16386.463400000008</c:v>
                </c:pt>
                <c:pt idx="185">
                  <c:v>16507.610600000007</c:v>
                </c:pt>
                <c:pt idx="186">
                  <c:v>16639.715900000007</c:v>
                </c:pt>
                <c:pt idx="187">
                  <c:v>16758.638300000006</c:v>
                </c:pt>
                <c:pt idx="188">
                  <c:v>16849.707100000007</c:v>
                </c:pt>
                <c:pt idx="189">
                  <c:v>16959.943800000008</c:v>
                </c:pt>
                <c:pt idx="190">
                  <c:v>17016.631800000006</c:v>
                </c:pt>
                <c:pt idx="191">
                  <c:v>17071.880200000007</c:v>
                </c:pt>
                <c:pt idx="192">
                  <c:v>17159.849000000006</c:v>
                </c:pt>
                <c:pt idx="193">
                  <c:v>17209.409100000004</c:v>
                </c:pt>
                <c:pt idx="194">
                  <c:v>17287.928100000005</c:v>
                </c:pt>
                <c:pt idx="195">
                  <c:v>17369.072900000003</c:v>
                </c:pt>
                <c:pt idx="196">
                  <c:v>17494.074600000004</c:v>
                </c:pt>
                <c:pt idx="197">
                  <c:v>17622.342900000003</c:v>
                </c:pt>
                <c:pt idx="198">
                  <c:v>17756.137800000004</c:v>
                </c:pt>
                <c:pt idx="199">
                  <c:v>17884.985400000005</c:v>
                </c:pt>
                <c:pt idx="200">
                  <c:v>17970.434000000005</c:v>
                </c:pt>
                <c:pt idx="201">
                  <c:v>18031.945800000005</c:v>
                </c:pt>
                <c:pt idx="202">
                  <c:v>18097.164700000005</c:v>
                </c:pt>
                <c:pt idx="203">
                  <c:v>18154.927600000006</c:v>
                </c:pt>
                <c:pt idx="204">
                  <c:v>18242.761200000008</c:v>
                </c:pt>
                <c:pt idx="205">
                  <c:v>18309.273300000008</c:v>
                </c:pt>
                <c:pt idx="206">
                  <c:v>18386.115600000008</c:v>
                </c:pt>
                <c:pt idx="207">
                  <c:v>18460.267200000009</c:v>
                </c:pt>
                <c:pt idx="208">
                  <c:v>18578.86970000001</c:v>
                </c:pt>
                <c:pt idx="209">
                  <c:v>18710.702400000009</c:v>
                </c:pt>
                <c:pt idx="210">
                  <c:v>18838.385900000008</c:v>
                </c:pt>
                <c:pt idx="211">
                  <c:v>18959.372100000008</c:v>
                </c:pt>
                <c:pt idx="212">
                  <c:v>19049.573900000007</c:v>
                </c:pt>
                <c:pt idx="213">
                  <c:v>19119.816500000008</c:v>
                </c:pt>
                <c:pt idx="214">
                  <c:v>19183.400000000009</c:v>
                </c:pt>
                <c:pt idx="215">
                  <c:v>19270.816200000008</c:v>
                </c:pt>
                <c:pt idx="216">
                  <c:v>19382.986100000009</c:v>
                </c:pt>
                <c:pt idx="217">
                  <c:v>19465.970900000008</c:v>
                </c:pt>
                <c:pt idx="218">
                  <c:v>19551.639400000007</c:v>
                </c:pt>
                <c:pt idx="219">
                  <c:v>19632.590600000007</c:v>
                </c:pt>
                <c:pt idx="220">
                  <c:v>19761.173000000006</c:v>
                </c:pt>
                <c:pt idx="221">
                  <c:v>19880.977100000007</c:v>
                </c:pt>
                <c:pt idx="222">
                  <c:v>20014.898900000007</c:v>
                </c:pt>
                <c:pt idx="223">
                  <c:v>20139.673500000008</c:v>
                </c:pt>
                <c:pt idx="224">
                  <c:v>20242.315800000008</c:v>
                </c:pt>
                <c:pt idx="225">
                  <c:v>20310.805500000006</c:v>
                </c:pt>
                <c:pt idx="226">
                  <c:v>20394.932500000006</c:v>
                </c:pt>
                <c:pt idx="227">
                  <c:v>20471.695300000007</c:v>
                </c:pt>
                <c:pt idx="228">
                  <c:v>20548.106800000005</c:v>
                </c:pt>
                <c:pt idx="229">
                  <c:v>20617.203300000005</c:v>
                </c:pt>
                <c:pt idx="230">
                  <c:v>20694.252300000004</c:v>
                </c:pt>
                <c:pt idx="231">
                  <c:v>20786.666400000006</c:v>
                </c:pt>
                <c:pt idx="232">
                  <c:v>20872.963100000004</c:v>
                </c:pt>
                <c:pt idx="233">
                  <c:v>20997.471500000003</c:v>
                </c:pt>
                <c:pt idx="234">
                  <c:v>21134.443300000003</c:v>
                </c:pt>
                <c:pt idx="235">
                  <c:v>21267.813900000001</c:v>
                </c:pt>
                <c:pt idx="236">
                  <c:v>21364.193500000001</c:v>
                </c:pt>
                <c:pt idx="237">
                  <c:v>21440.7559</c:v>
                </c:pt>
                <c:pt idx="238">
                  <c:v>21506.788100000002</c:v>
                </c:pt>
                <c:pt idx="239">
                  <c:v>21586.835500000001</c:v>
                </c:pt>
                <c:pt idx="240">
                  <c:v>21664.956200000001</c:v>
                </c:pt>
                <c:pt idx="241">
                  <c:v>21713.148000000001</c:v>
                </c:pt>
                <c:pt idx="242">
                  <c:v>21798.2428</c:v>
                </c:pt>
                <c:pt idx="243">
                  <c:v>21868.181</c:v>
                </c:pt>
                <c:pt idx="244">
                  <c:v>21993.930899999999</c:v>
                </c:pt>
                <c:pt idx="245">
                  <c:v>22114.904500000001</c:v>
                </c:pt>
                <c:pt idx="246">
                  <c:v>22244.6672</c:v>
                </c:pt>
                <c:pt idx="247">
                  <c:v>22360.6198</c:v>
                </c:pt>
                <c:pt idx="248">
                  <c:v>22458.496200000001</c:v>
                </c:pt>
                <c:pt idx="249">
                  <c:v>22517.756100000002</c:v>
                </c:pt>
                <c:pt idx="250">
                  <c:v>22568.495800000001</c:v>
                </c:pt>
                <c:pt idx="251">
                  <c:v>22606.268899999999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DC-4BB5-A4DF-3D26AB55E807}"/>
            </c:ext>
          </c:extLst>
        </c:ser>
        <c:ser>
          <c:idx val="4"/>
          <c:order val="5"/>
          <c:tx>
            <c:strRef>
              <c:f>'ET Accumulated'!$P$2:$P$3</c:f>
              <c:strCache>
                <c:ptCount val="2"/>
                <c:pt idx="0">
                  <c:v>ET accumulated</c:v>
                </c:pt>
                <c:pt idx="1">
                  <c:v>Amazon basin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 Accumulated'!$P$4:$P$255</c:f>
              <c:numCache>
                <c:formatCode>0.00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xVal>
          <c:yVal>
            <c:numRef>
              <c:f>'ET Accumulated'!$P$4:$P$255</c:f>
              <c:numCache>
                <c:formatCode>0.00</c:formatCode>
                <c:ptCount val="252"/>
                <c:pt idx="0">
                  <c:v>73.619299999999996</c:v>
                </c:pt>
                <c:pt idx="1">
                  <c:v>141.69720000000001</c:v>
                </c:pt>
                <c:pt idx="2">
                  <c:v>213.5598</c:v>
                </c:pt>
                <c:pt idx="3">
                  <c:v>276.81420000000003</c:v>
                </c:pt>
                <c:pt idx="4">
                  <c:v>355.14510000000001</c:v>
                </c:pt>
                <c:pt idx="5">
                  <c:v>410.31990000000002</c:v>
                </c:pt>
                <c:pt idx="6">
                  <c:v>512.61509999999998</c:v>
                </c:pt>
                <c:pt idx="7">
                  <c:v>616.08330000000001</c:v>
                </c:pt>
                <c:pt idx="8">
                  <c:v>720.34249999999997</c:v>
                </c:pt>
                <c:pt idx="9">
                  <c:v>787.3537</c:v>
                </c:pt>
                <c:pt idx="10">
                  <c:v>868.52330000000006</c:v>
                </c:pt>
                <c:pt idx="11">
                  <c:v>923.99360000000001</c:v>
                </c:pt>
                <c:pt idx="12">
                  <c:v>1001.05</c:v>
                </c:pt>
                <c:pt idx="13">
                  <c:v>1058.6183999999998</c:v>
                </c:pt>
                <c:pt idx="14">
                  <c:v>1121.1815999999999</c:v>
                </c:pt>
                <c:pt idx="15">
                  <c:v>1185.1803</c:v>
                </c:pt>
                <c:pt idx="16">
                  <c:v>1268.3971999999999</c:v>
                </c:pt>
                <c:pt idx="17">
                  <c:v>1365.4802</c:v>
                </c:pt>
                <c:pt idx="18">
                  <c:v>1466.5569</c:v>
                </c:pt>
                <c:pt idx="19">
                  <c:v>1563.7885000000001</c:v>
                </c:pt>
                <c:pt idx="20">
                  <c:v>1682.0160000000001</c:v>
                </c:pt>
                <c:pt idx="21">
                  <c:v>1751.7150000000001</c:v>
                </c:pt>
                <c:pt idx="22">
                  <c:v>1845.7817000000002</c:v>
                </c:pt>
                <c:pt idx="23">
                  <c:v>1912.0569000000003</c:v>
                </c:pt>
                <c:pt idx="24">
                  <c:v>1999.8920000000003</c:v>
                </c:pt>
                <c:pt idx="25">
                  <c:v>2071.0006000000003</c:v>
                </c:pt>
                <c:pt idx="26">
                  <c:v>2133.5726000000004</c:v>
                </c:pt>
                <c:pt idx="27">
                  <c:v>2205.9736000000003</c:v>
                </c:pt>
                <c:pt idx="28">
                  <c:v>2301.7848000000004</c:v>
                </c:pt>
                <c:pt idx="29">
                  <c:v>2400.8509000000004</c:v>
                </c:pt>
                <c:pt idx="30">
                  <c:v>2516.6388000000002</c:v>
                </c:pt>
                <c:pt idx="31">
                  <c:v>2628.7876000000001</c:v>
                </c:pt>
                <c:pt idx="32">
                  <c:v>2738.0395000000003</c:v>
                </c:pt>
                <c:pt idx="33">
                  <c:v>2811.1865000000003</c:v>
                </c:pt>
                <c:pt idx="34">
                  <c:v>2901.6757000000002</c:v>
                </c:pt>
                <c:pt idx="35">
                  <c:v>2964.1539000000002</c:v>
                </c:pt>
                <c:pt idx="36">
                  <c:v>3036.3526000000002</c:v>
                </c:pt>
                <c:pt idx="37">
                  <c:v>3104.4552000000003</c:v>
                </c:pt>
                <c:pt idx="38">
                  <c:v>3176.2285000000002</c:v>
                </c:pt>
                <c:pt idx="39">
                  <c:v>3259.8942000000002</c:v>
                </c:pt>
                <c:pt idx="40">
                  <c:v>3331.2635</c:v>
                </c:pt>
                <c:pt idx="41">
                  <c:v>3439.8515000000002</c:v>
                </c:pt>
                <c:pt idx="42">
                  <c:v>3551.6048000000001</c:v>
                </c:pt>
                <c:pt idx="43">
                  <c:v>3667.9317000000001</c:v>
                </c:pt>
                <c:pt idx="44">
                  <c:v>3755.6401000000001</c:v>
                </c:pt>
                <c:pt idx="45">
                  <c:v>3851.9016999999999</c:v>
                </c:pt>
                <c:pt idx="46">
                  <c:v>3921.0079000000001</c:v>
                </c:pt>
                <c:pt idx="47">
                  <c:v>3996.3164000000002</c:v>
                </c:pt>
                <c:pt idx="48">
                  <c:v>4076.3387000000002</c:v>
                </c:pt>
                <c:pt idx="49">
                  <c:v>4139.5571</c:v>
                </c:pt>
                <c:pt idx="50">
                  <c:v>4209.9728999999998</c:v>
                </c:pt>
                <c:pt idx="51">
                  <c:v>4277.7601999999997</c:v>
                </c:pt>
                <c:pt idx="52">
                  <c:v>4377.2856999999995</c:v>
                </c:pt>
                <c:pt idx="53">
                  <c:v>4490.821899999999</c:v>
                </c:pt>
                <c:pt idx="54">
                  <c:v>4613.2307999999994</c:v>
                </c:pt>
                <c:pt idx="55">
                  <c:v>4715.7322999999997</c:v>
                </c:pt>
                <c:pt idx="56">
                  <c:v>4824.893</c:v>
                </c:pt>
                <c:pt idx="57">
                  <c:v>4894.2111000000004</c:v>
                </c:pt>
                <c:pt idx="58">
                  <c:v>4970.2505000000001</c:v>
                </c:pt>
                <c:pt idx="59">
                  <c:v>5025.1403</c:v>
                </c:pt>
                <c:pt idx="60">
                  <c:v>5094.9874</c:v>
                </c:pt>
                <c:pt idx="61">
                  <c:v>5159.9021000000002</c:v>
                </c:pt>
                <c:pt idx="62">
                  <c:v>5229.3687</c:v>
                </c:pt>
                <c:pt idx="63">
                  <c:v>5293.1670000000004</c:v>
                </c:pt>
                <c:pt idx="64">
                  <c:v>5380.9755000000005</c:v>
                </c:pt>
                <c:pt idx="65">
                  <c:v>5492.6393000000007</c:v>
                </c:pt>
                <c:pt idx="66">
                  <c:v>5612.4616000000005</c:v>
                </c:pt>
                <c:pt idx="67">
                  <c:v>5733.1417000000001</c:v>
                </c:pt>
                <c:pt idx="68">
                  <c:v>5850.9187000000002</c:v>
                </c:pt>
                <c:pt idx="69">
                  <c:v>5919.6423999999997</c:v>
                </c:pt>
                <c:pt idx="70">
                  <c:v>6000.6368999999995</c:v>
                </c:pt>
                <c:pt idx="71">
                  <c:v>6067.7618999999995</c:v>
                </c:pt>
                <c:pt idx="72">
                  <c:v>6144.7661999999991</c:v>
                </c:pt>
                <c:pt idx="73">
                  <c:v>6228.7528999999995</c:v>
                </c:pt>
                <c:pt idx="74">
                  <c:v>6312.5622999999996</c:v>
                </c:pt>
                <c:pt idx="75">
                  <c:v>6382.5032999999994</c:v>
                </c:pt>
                <c:pt idx="76">
                  <c:v>6478.1041999999998</c:v>
                </c:pt>
                <c:pt idx="77">
                  <c:v>6594.4745999999996</c:v>
                </c:pt>
                <c:pt idx="78">
                  <c:v>6710.3236999999999</c:v>
                </c:pt>
                <c:pt idx="79">
                  <c:v>6814.4870000000001</c:v>
                </c:pt>
                <c:pt idx="80">
                  <c:v>6905.5506000000005</c:v>
                </c:pt>
                <c:pt idx="81">
                  <c:v>6967.4597000000003</c:v>
                </c:pt>
                <c:pt idx="82">
                  <c:v>7047.6836000000003</c:v>
                </c:pt>
                <c:pt idx="83">
                  <c:v>7109.5340999999999</c:v>
                </c:pt>
                <c:pt idx="84">
                  <c:v>7176.9093000000003</c:v>
                </c:pt>
                <c:pt idx="85">
                  <c:v>7238.4785000000002</c:v>
                </c:pt>
                <c:pt idx="86">
                  <c:v>7293.4951000000001</c:v>
                </c:pt>
                <c:pt idx="87">
                  <c:v>7378.1787000000004</c:v>
                </c:pt>
                <c:pt idx="88">
                  <c:v>7443.9598000000005</c:v>
                </c:pt>
                <c:pt idx="89">
                  <c:v>7547.3797000000004</c:v>
                </c:pt>
                <c:pt idx="90">
                  <c:v>7665.5508</c:v>
                </c:pt>
                <c:pt idx="91">
                  <c:v>7783.9323999999997</c:v>
                </c:pt>
                <c:pt idx="92">
                  <c:v>7901.1409999999996</c:v>
                </c:pt>
                <c:pt idx="93">
                  <c:v>7999.5428999999995</c:v>
                </c:pt>
                <c:pt idx="94">
                  <c:v>8054.1229999999996</c:v>
                </c:pt>
                <c:pt idx="95">
                  <c:v>8114.3861999999999</c:v>
                </c:pt>
                <c:pt idx="96">
                  <c:v>8186.0279</c:v>
                </c:pt>
                <c:pt idx="97">
                  <c:v>8246.5259000000005</c:v>
                </c:pt>
                <c:pt idx="98">
                  <c:v>8308.6756999999998</c:v>
                </c:pt>
                <c:pt idx="99">
                  <c:v>8368.8946999999989</c:v>
                </c:pt>
                <c:pt idx="100">
                  <c:v>8460.5731999999989</c:v>
                </c:pt>
                <c:pt idx="101">
                  <c:v>8554.4678999999996</c:v>
                </c:pt>
                <c:pt idx="102">
                  <c:v>8676.9658999999992</c:v>
                </c:pt>
                <c:pt idx="103">
                  <c:v>8806.1763999999985</c:v>
                </c:pt>
                <c:pt idx="104">
                  <c:v>8938.2092999999986</c:v>
                </c:pt>
                <c:pt idx="105">
                  <c:v>9015.0285999999978</c:v>
                </c:pt>
                <c:pt idx="106">
                  <c:v>9100.2292999999972</c:v>
                </c:pt>
                <c:pt idx="107">
                  <c:v>9159.7207999999973</c:v>
                </c:pt>
                <c:pt idx="108">
                  <c:v>9239.1955999999973</c:v>
                </c:pt>
                <c:pt idx="109">
                  <c:v>9301.6525999999976</c:v>
                </c:pt>
                <c:pt idx="110">
                  <c:v>9385.5737999999983</c:v>
                </c:pt>
                <c:pt idx="111">
                  <c:v>9461.9812999999976</c:v>
                </c:pt>
                <c:pt idx="112">
                  <c:v>9556.7280999999984</c:v>
                </c:pt>
                <c:pt idx="113">
                  <c:v>9668.7782999999981</c:v>
                </c:pt>
                <c:pt idx="114">
                  <c:v>9779.4894999999979</c:v>
                </c:pt>
                <c:pt idx="115">
                  <c:v>9875.9744999999984</c:v>
                </c:pt>
                <c:pt idx="116">
                  <c:v>9974.5789999999979</c:v>
                </c:pt>
                <c:pt idx="117">
                  <c:v>10039.212099999997</c:v>
                </c:pt>
                <c:pt idx="118">
                  <c:v>10117.352199999998</c:v>
                </c:pt>
                <c:pt idx="119">
                  <c:v>10186.126299999998</c:v>
                </c:pt>
                <c:pt idx="120">
                  <c:v>10252.204199999998</c:v>
                </c:pt>
                <c:pt idx="121">
                  <c:v>10304.480799999998</c:v>
                </c:pt>
                <c:pt idx="122">
                  <c:v>10360.448999999997</c:v>
                </c:pt>
                <c:pt idx="123">
                  <c:v>10426.311099999997</c:v>
                </c:pt>
                <c:pt idx="124">
                  <c:v>10520.338499999998</c:v>
                </c:pt>
                <c:pt idx="125">
                  <c:v>10625.058899999998</c:v>
                </c:pt>
                <c:pt idx="126">
                  <c:v>10743.116399999999</c:v>
                </c:pt>
                <c:pt idx="127">
                  <c:v>10871.112299999999</c:v>
                </c:pt>
                <c:pt idx="128">
                  <c:v>10978.311599999999</c:v>
                </c:pt>
                <c:pt idx="129">
                  <c:v>11039.833199999999</c:v>
                </c:pt>
                <c:pt idx="130">
                  <c:v>11128.6855</c:v>
                </c:pt>
                <c:pt idx="131">
                  <c:v>11199.9033</c:v>
                </c:pt>
                <c:pt idx="132">
                  <c:v>11260.8869</c:v>
                </c:pt>
                <c:pt idx="133">
                  <c:v>11322.767599999999</c:v>
                </c:pt>
                <c:pt idx="134">
                  <c:v>11399.696699999999</c:v>
                </c:pt>
                <c:pt idx="135">
                  <c:v>11480.989199999998</c:v>
                </c:pt>
                <c:pt idx="136">
                  <c:v>11551.841699999999</c:v>
                </c:pt>
                <c:pt idx="137">
                  <c:v>11661.863499999999</c:v>
                </c:pt>
                <c:pt idx="138">
                  <c:v>11780.3557</c:v>
                </c:pt>
                <c:pt idx="139">
                  <c:v>11907.795400000001</c:v>
                </c:pt>
                <c:pt idx="140">
                  <c:v>12021.827000000001</c:v>
                </c:pt>
                <c:pt idx="141">
                  <c:v>12113.2816</c:v>
                </c:pt>
                <c:pt idx="142">
                  <c:v>12170.0888</c:v>
                </c:pt>
                <c:pt idx="143">
                  <c:v>12241.603799999999</c:v>
                </c:pt>
                <c:pt idx="144">
                  <c:v>12317.4656</c:v>
                </c:pt>
                <c:pt idx="145">
                  <c:v>12376.4872</c:v>
                </c:pt>
                <c:pt idx="146">
                  <c:v>12449.106099999999</c:v>
                </c:pt>
                <c:pt idx="147">
                  <c:v>12516.899799999999</c:v>
                </c:pt>
                <c:pt idx="148">
                  <c:v>12606.623299999999</c:v>
                </c:pt>
                <c:pt idx="149">
                  <c:v>12709.141299999999</c:v>
                </c:pt>
                <c:pt idx="150">
                  <c:v>12827.182299999999</c:v>
                </c:pt>
                <c:pt idx="151">
                  <c:v>12940.748299999999</c:v>
                </c:pt>
                <c:pt idx="152">
                  <c:v>13060.3959</c:v>
                </c:pt>
                <c:pt idx="153">
                  <c:v>13127.887699999999</c:v>
                </c:pt>
                <c:pt idx="154">
                  <c:v>13203.365899999999</c:v>
                </c:pt>
                <c:pt idx="155">
                  <c:v>13275.459599999998</c:v>
                </c:pt>
                <c:pt idx="156">
                  <c:v>13348.620399999998</c:v>
                </c:pt>
                <c:pt idx="157">
                  <c:v>13397.246599999999</c:v>
                </c:pt>
                <c:pt idx="158">
                  <c:v>13462.424899999998</c:v>
                </c:pt>
                <c:pt idx="159">
                  <c:v>13526.907299999999</c:v>
                </c:pt>
                <c:pt idx="160">
                  <c:v>13611.263299999999</c:v>
                </c:pt>
                <c:pt idx="161">
                  <c:v>13718.754199999999</c:v>
                </c:pt>
                <c:pt idx="162">
                  <c:v>13838.599699999999</c:v>
                </c:pt>
                <c:pt idx="163">
                  <c:v>13962.926699999998</c:v>
                </c:pt>
                <c:pt idx="164">
                  <c:v>14082.843199999998</c:v>
                </c:pt>
                <c:pt idx="165">
                  <c:v>14150.391499999998</c:v>
                </c:pt>
                <c:pt idx="166">
                  <c:v>14233.612399999998</c:v>
                </c:pt>
                <c:pt idx="167">
                  <c:v>14305.627299999998</c:v>
                </c:pt>
                <c:pt idx="168">
                  <c:v>14381.746599999999</c:v>
                </c:pt>
                <c:pt idx="169">
                  <c:v>14445.453199999998</c:v>
                </c:pt>
                <c:pt idx="170">
                  <c:v>14511.916199999998</c:v>
                </c:pt>
                <c:pt idx="171">
                  <c:v>14570.454299999998</c:v>
                </c:pt>
                <c:pt idx="172">
                  <c:v>14653.212899999997</c:v>
                </c:pt>
                <c:pt idx="173">
                  <c:v>14763.154699999997</c:v>
                </c:pt>
                <c:pt idx="174">
                  <c:v>14883.115399999997</c:v>
                </c:pt>
                <c:pt idx="175">
                  <c:v>15009.018999999997</c:v>
                </c:pt>
                <c:pt idx="176">
                  <c:v>15135.179299999996</c:v>
                </c:pt>
                <c:pt idx="177">
                  <c:v>15213.490499999996</c:v>
                </c:pt>
                <c:pt idx="178">
                  <c:v>15307.182599999996</c:v>
                </c:pt>
                <c:pt idx="179">
                  <c:v>15387.946399999997</c:v>
                </c:pt>
                <c:pt idx="180">
                  <c:v>15468.885399999997</c:v>
                </c:pt>
                <c:pt idx="181">
                  <c:v>15561.099199999997</c:v>
                </c:pt>
                <c:pt idx="182">
                  <c:v>15634.459299999997</c:v>
                </c:pt>
                <c:pt idx="183">
                  <c:v>15731.927299999998</c:v>
                </c:pt>
                <c:pt idx="184">
                  <c:v>15803.662399999997</c:v>
                </c:pt>
                <c:pt idx="185">
                  <c:v>15909.290599999997</c:v>
                </c:pt>
                <c:pt idx="186">
                  <c:v>16025.797299999997</c:v>
                </c:pt>
                <c:pt idx="187">
                  <c:v>16147.489199999996</c:v>
                </c:pt>
                <c:pt idx="188">
                  <c:v>16261.069499999996</c:v>
                </c:pt>
                <c:pt idx="189">
                  <c:v>16365.071399999995</c:v>
                </c:pt>
                <c:pt idx="190">
                  <c:v>16428.844199999996</c:v>
                </c:pt>
                <c:pt idx="191">
                  <c:v>16491.494699999996</c:v>
                </c:pt>
                <c:pt idx="192">
                  <c:v>16556.715299999996</c:v>
                </c:pt>
                <c:pt idx="193">
                  <c:v>16618.271799999995</c:v>
                </c:pt>
                <c:pt idx="194">
                  <c:v>16684.494199999994</c:v>
                </c:pt>
                <c:pt idx="195">
                  <c:v>16748.566299999995</c:v>
                </c:pt>
                <c:pt idx="196">
                  <c:v>16844.423599999995</c:v>
                </c:pt>
                <c:pt idx="197">
                  <c:v>16957.828699999995</c:v>
                </c:pt>
                <c:pt idx="198">
                  <c:v>17085.173299999995</c:v>
                </c:pt>
                <c:pt idx="199">
                  <c:v>17208.815999999995</c:v>
                </c:pt>
                <c:pt idx="200">
                  <c:v>17299.805599999996</c:v>
                </c:pt>
                <c:pt idx="201">
                  <c:v>17374.703899999997</c:v>
                </c:pt>
                <c:pt idx="202">
                  <c:v>17450.850499999997</c:v>
                </c:pt>
                <c:pt idx="203">
                  <c:v>17513.942899999998</c:v>
                </c:pt>
                <c:pt idx="204">
                  <c:v>17589.227199999998</c:v>
                </c:pt>
                <c:pt idx="205">
                  <c:v>17658.652899999997</c:v>
                </c:pt>
                <c:pt idx="206">
                  <c:v>17726.482599999996</c:v>
                </c:pt>
                <c:pt idx="207">
                  <c:v>17789.690699999996</c:v>
                </c:pt>
                <c:pt idx="208">
                  <c:v>17885.286399999997</c:v>
                </c:pt>
                <c:pt idx="209">
                  <c:v>17992.809899999997</c:v>
                </c:pt>
                <c:pt idx="210">
                  <c:v>18110.486599999997</c:v>
                </c:pt>
                <c:pt idx="211">
                  <c:v>18235.829099999995</c:v>
                </c:pt>
                <c:pt idx="212">
                  <c:v>18355.103799999997</c:v>
                </c:pt>
                <c:pt idx="213">
                  <c:v>18431.390799999997</c:v>
                </c:pt>
                <c:pt idx="214">
                  <c:v>18498.702099999999</c:v>
                </c:pt>
                <c:pt idx="215">
                  <c:v>18570.473999999998</c:v>
                </c:pt>
                <c:pt idx="216">
                  <c:v>18647.361199999999</c:v>
                </c:pt>
                <c:pt idx="217">
                  <c:v>18718.748</c:v>
                </c:pt>
                <c:pt idx="218">
                  <c:v>18795.621800000001</c:v>
                </c:pt>
                <c:pt idx="219">
                  <c:v>18858.546300000002</c:v>
                </c:pt>
                <c:pt idx="220">
                  <c:v>18959.7631</c:v>
                </c:pt>
                <c:pt idx="221">
                  <c:v>19061.547600000002</c:v>
                </c:pt>
                <c:pt idx="222">
                  <c:v>19176.743200000001</c:v>
                </c:pt>
                <c:pt idx="223">
                  <c:v>19293.477699999999</c:v>
                </c:pt>
                <c:pt idx="224">
                  <c:v>19403.768799999998</c:v>
                </c:pt>
                <c:pt idx="225">
                  <c:v>19471.074499999999</c:v>
                </c:pt>
                <c:pt idx="226">
                  <c:v>19546.799899999998</c:v>
                </c:pt>
                <c:pt idx="227">
                  <c:v>19606.304899999999</c:v>
                </c:pt>
                <c:pt idx="228">
                  <c:v>19698.112099999998</c:v>
                </c:pt>
                <c:pt idx="229">
                  <c:v>19769.6145</c:v>
                </c:pt>
                <c:pt idx="230">
                  <c:v>19841.993299999998</c:v>
                </c:pt>
                <c:pt idx="231">
                  <c:v>19920.206099999999</c:v>
                </c:pt>
                <c:pt idx="232">
                  <c:v>19994.0298</c:v>
                </c:pt>
                <c:pt idx="233">
                  <c:v>20097.604899999998</c:v>
                </c:pt>
                <c:pt idx="234">
                  <c:v>20215.901099999999</c:v>
                </c:pt>
                <c:pt idx="235">
                  <c:v>20333.268199999999</c:v>
                </c:pt>
                <c:pt idx="236">
                  <c:v>20435.5946</c:v>
                </c:pt>
                <c:pt idx="237">
                  <c:v>20529.5268</c:v>
                </c:pt>
                <c:pt idx="238">
                  <c:v>20590.913700000001</c:v>
                </c:pt>
                <c:pt idx="239">
                  <c:v>20658.297000000002</c:v>
                </c:pt>
                <c:pt idx="240">
                  <c:v>20725.421800000004</c:v>
                </c:pt>
                <c:pt idx="241">
                  <c:v>20783.004200000003</c:v>
                </c:pt>
                <c:pt idx="242">
                  <c:v>20848.051900000002</c:v>
                </c:pt>
                <c:pt idx="243">
                  <c:v>20910.449400000001</c:v>
                </c:pt>
                <c:pt idx="244">
                  <c:v>21006.4663</c:v>
                </c:pt>
                <c:pt idx="245">
                  <c:v>21104.1731</c:v>
                </c:pt>
                <c:pt idx="246">
                  <c:v>21215.730100000001</c:v>
                </c:pt>
                <c:pt idx="247">
                  <c:v>21325.0219</c:v>
                </c:pt>
                <c:pt idx="248">
                  <c:v>21439.582399999999</c:v>
                </c:pt>
                <c:pt idx="249">
                  <c:v>21512.4002</c:v>
                </c:pt>
                <c:pt idx="250">
                  <c:v>21581.6823</c:v>
                </c:pt>
                <c:pt idx="251">
                  <c:v>21634.1378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DC-4BB5-A4DF-3D26AB55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148639"/>
        <c:axId val="1524159455"/>
        <c:extLst/>
      </c:scatterChart>
      <c:valAx>
        <c:axId val="1524148639"/>
        <c:scaling>
          <c:orientation val="minMax"/>
          <c:max val="2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Cumulative PCP Amazon (mm/month)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24159455"/>
        <c:crosses val="autoZero"/>
        <c:crossBetween val="midCat"/>
        <c:majorUnit val="2000"/>
      </c:valAx>
      <c:valAx>
        <c:axId val="1524159455"/>
        <c:scaling>
          <c:orientation val="minMax"/>
          <c:max val="2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pt-BR"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Cumulative PCP for Subbasins (mm/month)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pt-BR"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24148639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86739874049464E-2"/>
          <c:y val="0.83547336480509882"/>
          <c:w val="0.9143720664434638"/>
          <c:h val="0.14770224539366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1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rPr>
              <a:t>b) EBF - Tapajós river</a:t>
            </a:r>
          </a:p>
        </c:rich>
      </c:tx>
      <c:layout>
        <c:manualLayout>
          <c:xMode val="edge"/>
          <c:yMode val="edge"/>
          <c:x val="7.9482011057342671E-3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3"/>
          <c:order val="2"/>
          <c:tx>
            <c:v>reflorestation tapajos</c:v>
          </c:tx>
          <c:spPr>
            <a:solidFill>
              <a:srgbClr val="935132">
                <a:alpha val="44000"/>
              </a:srgbClr>
            </a:solidFill>
            <a:ln>
              <a:noFill/>
            </a:ln>
            <a:effectLst/>
          </c:spPr>
          <c:cat>
            <c:numRef>
              <c:f>'LULC - Subbs'!$AJ$4:$AJ$23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Subbs'!$AH$4:$AH$23</c:f>
              <c:numCache>
                <c:formatCode>#,##0.0</c:formatCode>
                <c:ptCount val="20"/>
                <c:pt idx="0">
                  <c:v>23.14</c:v>
                </c:pt>
                <c:pt idx="1">
                  <c:v>23.22</c:v>
                </c:pt>
                <c:pt idx="2">
                  <c:v>21.05</c:v>
                </c:pt>
                <c:pt idx="3">
                  <c:v>25.79</c:v>
                </c:pt>
                <c:pt idx="4">
                  <c:v>27.11</c:v>
                </c:pt>
                <c:pt idx="5">
                  <c:v>27.59</c:v>
                </c:pt>
                <c:pt idx="6">
                  <c:v>26.91</c:v>
                </c:pt>
                <c:pt idx="7">
                  <c:v>31.62</c:v>
                </c:pt>
                <c:pt idx="8">
                  <c:v>41.69</c:v>
                </c:pt>
                <c:pt idx="9">
                  <c:v>68.739999999999995</c:v>
                </c:pt>
                <c:pt idx="10">
                  <c:v>115.09</c:v>
                </c:pt>
                <c:pt idx="11">
                  <c:v>258.75</c:v>
                </c:pt>
                <c:pt idx="12">
                  <c:v>260.33999999999997</c:v>
                </c:pt>
                <c:pt idx="13">
                  <c:v>265.07</c:v>
                </c:pt>
                <c:pt idx="14">
                  <c:v>266.22000000000003</c:v>
                </c:pt>
                <c:pt idx="15">
                  <c:v>279.26</c:v>
                </c:pt>
                <c:pt idx="16">
                  <c:v>263.10000000000002</c:v>
                </c:pt>
                <c:pt idx="17">
                  <c:v>269.31</c:v>
                </c:pt>
                <c:pt idx="18">
                  <c:v>175</c:v>
                </c:pt>
                <c:pt idx="19">
                  <c:v>297.18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0-4DD9-A315-C22E6928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647136"/>
        <c:axId val="2003643808"/>
      </c:areaChart>
      <c:barChart>
        <c:barDir val="col"/>
        <c:grouping val="clustered"/>
        <c:varyColors val="0"/>
        <c:ser>
          <c:idx val="2"/>
          <c:order val="3"/>
          <c:tx>
            <c:v>EBF Tapajos</c:v>
          </c:tx>
          <c:spPr>
            <a:solidFill>
              <a:srgbClr val="274E13"/>
            </a:solidFill>
            <a:ln>
              <a:noFill/>
            </a:ln>
            <a:effectLst/>
          </c:spPr>
          <c:invertIfNegative val="0"/>
          <c:cat>
            <c:numRef>
              <c:f>'LULC - Subbs'!$AJ$4:$AJ$23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Subbs'!$AF$4:$AF$23</c:f>
              <c:numCache>
                <c:formatCode>#,##0.0</c:formatCode>
                <c:ptCount val="20"/>
                <c:pt idx="0">
                  <c:v>350225.19</c:v>
                </c:pt>
                <c:pt idx="1">
                  <c:v>345746.51</c:v>
                </c:pt>
                <c:pt idx="2">
                  <c:v>339639.4</c:v>
                </c:pt>
                <c:pt idx="3">
                  <c:v>329246.78999999998</c:v>
                </c:pt>
                <c:pt idx="4">
                  <c:v>326435.48</c:v>
                </c:pt>
                <c:pt idx="5">
                  <c:v>325227.39</c:v>
                </c:pt>
                <c:pt idx="6">
                  <c:v>323931.68</c:v>
                </c:pt>
                <c:pt idx="7">
                  <c:v>323421.76</c:v>
                </c:pt>
                <c:pt idx="8">
                  <c:v>323332.43</c:v>
                </c:pt>
                <c:pt idx="9">
                  <c:v>323675.8</c:v>
                </c:pt>
                <c:pt idx="10">
                  <c:v>322559.63</c:v>
                </c:pt>
                <c:pt idx="11">
                  <c:v>322125.32</c:v>
                </c:pt>
                <c:pt idx="12">
                  <c:v>321125.44</c:v>
                </c:pt>
                <c:pt idx="13">
                  <c:v>320342.18</c:v>
                </c:pt>
                <c:pt idx="14">
                  <c:v>319474.7</c:v>
                </c:pt>
                <c:pt idx="15">
                  <c:v>318931.75</c:v>
                </c:pt>
                <c:pt idx="16">
                  <c:v>318313.61</c:v>
                </c:pt>
                <c:pt idx="17">
                  <c:v>317315.15999999997</c:v>
                </c:pt>
                <c:pt idx="18">
                  <c:v>316617.93</c:v>
                </c:pt>
                <c:pt idx="19">
                  <c:v>314282.90000000002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E20-4DD9-A315-C22E6928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95117792"/>
        <c:axId val="1895118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reflorestation negro</c:v>
                </c:tx>
                <c:spPr>
                  <a:solidFill>
                    <a:srgbClr val="935132">
                      <a:alpha val="44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Subbs'!$AC$4:$AC$23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47</c:v>
                      </c:pt>
                      <c:pt idx="15">
                        <c:v>65</c:v>
                      </c:pt>
                      <c:pt idx="16">
                        <c:v>74</c:v>
                      </c:pt>
                      <c:pt idx="17">
                        <c:v>95</c:v>
                      </c:pt>
                      <c:pt idx="18">
                        <c:v>99</c:v>
                      </c:pt>
                      <c:pt idx="1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E20-4DD9-A315-C22E692864A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EBF negro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Subbs'!$AA$4:$AA$23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616578</c:v>
                      </c:pt>
                      <c:pt idx="1">
                        <c:v>616337</c:v>
                      </c:pt>
                      <c:pt idx="2">
                        <c:v>615793</c:v>
                      </c:pt>
                      <c:pt idx="3">
                        <c:v>615130</c:v>
                      </c:pt>
                      <c:pt idx="4">
                        <c:v>614884</c:v>
                      </c:pt>
                      <c:pt idx="5">
                        <c:v>614716</c:v>
                      </c:pt>
                      <c:pt idx="6">
                        <c:v>614650</c:v>
                      </c:pt>
                      <c:pt idx="7">
                        <c:v>614668</c:v>
                      </c:pt>
                      <c:pt idx="8">
                        <c:v>614817</c:v>
                      </c:pt>
                      <c:pt idx="9">
                        <c:v>614817</c:v>
                      </c:pt>
                      <c:pt idx="10">
                        <c:v>614733</c:v>
                      </c:pt>
                      <c:pt idx="11">
                        <c:v>614716</c:v>
                      </c:pt>
                      <c:pt idx="12">
                        <c:v>613975</c:v>
                      </c:pt>
                      <c:pt idx="13">
                        <c:v>613169</c:v>
                      </c:pt>
                      <c:pt idx="14">
                        <c:v>612540</c:v>
                      </c:pt>
                      <c:pt idx="15">
                        <c:v>612335</c:v>
                      </c:pt>
                      <c:pt idx="16">
                        <c:v>611728</c:v>
                      </c:pt>
                      <c:pt idx="17">
                        <c:v>611308</c:v>
                      </c:pt>
                      <c:pt idx="18">
                        <c:v>611182</c:v>
                      </c:pt>
                      <c:pt idx="19">
                        <c:v>609325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20-4DD9-A315-C22E692864A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reflorestation madeira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Subbs'!$AR$4:$AR$23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34</c:v>
                      </c:pt>
                      <c:pt idx="1">
                        <c:v>35</c:v>
                      </c:pt>
                      <c:pt idx="2">
                        <c:v>34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36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43</c:v>
                      </c:pt>
                      <c:pt idx="10">
                        <c:v>45</c:v>
                      </c:pt>
                      <c:pt idx="11">
                        <c:v>74</c:v>
                      </c:pt>
                      <c:pt idx="12">
                        <c:v>74</c:v>
                      </c:pt>
                      <c:pt idx="13">
                        <c:v>75</c:v>
                      </c:pt>
                      <c:pt idx="14">
                        <c:v>74</c:v>
                      </c:pt>
                      <c:pt idx="15">
                        <c:v>83</c:v>
                      </c:pt>
                      <c:pt idx="16">
                        <c:v>74</c:v>
                      </c:pt>
                      <c:pt idx="17">
                        <c:v>76</c:v>
                      </c:pt>
                      <c:pt idx="18">
                        <c:v>72</c:v>
                      </c:pt>
                      <c:pt idx="19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20-4DD9-A315-C22E692864A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EBF madeira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Subbs'!$AP$4:$AP$23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862960</c:v>
                      </c:pt>
                      <c:pt idx="1">
                        <c:v>856518</c:v>
                      </c:pt>
                      <c:pt idx="2">
                        <c:v>848774</c:v>
                      </c:pt>
                      <c:pt idx="3">
                        <c:v>836296</c:v>
                      </c:pt>
                      <c:pt idx="4">
                        <c:v>832169</c:v>
                      </c:pt>
                      <c:pt idx="5">
                        <c:v>829844</c:v>
                      </c:pt>
                      <c:pt idx="6">
                        <c:v>826173</c:v>
                      </c:pt>
                      <c:pt idx="7">
                        <c:v>824916</c:v>
                      </c:pt>
                      <c:pt idx="8">
                        <c:v>822772</c:v>
                      </c:pt>
                      <c:pt idx="9">
                        <c:v>820050</c:v>
                      </c:pt>
                      <c:pt idx="10">
                        <c:v>817422</c:v>
                      </c:pt>
                      <c:pt idx="11">
                        <c:v>815885</c:v>
                      </c:pt>
                      <c:pt idx="12">
                        <c:v>813128</c:v>
                      </c:pt>
                      <c:pt idx="13">
                        <c:v>809891</c:v>
                      </c:pt>
                      <c:pt idx="14">
                        <c:v>805808</c:v>
                      </c:pt>
                      <c:pt idx="15">
                        <c:v>801255</c:v>
                      </c:pt>
                      <c:pt idx="16">
                        <c:v>796009</c:v>
                      </c:pt>
                      <c:pt idx="17">
                        <c:v>790403</c:v>
                      </c:pt>
                      <c:pt idx="18">
                        <c:v>787280</c:v>
                      </c:pt>
                      <c:pt idx="19">
                        <c:v>780196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E20-4DD9-A315-C22E692864A4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v>reflorestation xingu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Subbs'!$AM$4:$AM$23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23.61</c:v>
                      </c:pt>
                      <c:pt idx="1">
                        <c:v>23.68</c:v>
                      </c:pt>
                      <c:pt idx="2" formatCode="#,##0.0">
                        <c:v>23.57</c:v>
                      </c:pt>
                      <c:pt idx="3">
                        <c:v>29.12</c:v>
                      </c:pt>
                      <c:pt idx="4">
                        <c:v>29.33</c:v>
                      </c:pt>
                      <c:pt idx="5">
                        <c:v>29.48</c:v>
                      </c:pt>
                      <c:pt idx="6">
                        <c:v>29.68</c:v>
                      </c:pt>
                      <c:pt idx="7">
                        <c:v>30.68</c:v>
                      </c:pt>
                      <c:pt idx="8">
                        <c:v>32.380000000000003</c:v>
                      </c:pt>
                      <c:pt idx="9">
                        <c:v>37.520000000000003</c:v>
                      </c:pt>
                      <c:pt idx="10">
                        <c:v>51.11</c:v>
                      </c:pt>
                      <c:pt idx="11">
                        <c:v>113.59</c:v>
                      </c:pt>
                      <c:pt idx="12">
                        <c:v>115.45</c:v>
                      </c:pt>
                      <c:pt idx="13">
                        <c:v>118.26</c:v>
                      </c:pt>
                      <c:pt idx="14">
                        <c:v>119.65</c:v>
                      </c:pt>
                      <c:pt idx="15">
                        <c:v>131.51</c:v>
                      </c:pt>
                      <c:pt idx="16">
                        <c:v>124.93</c:v>
                      </c:pt>
                      <c:pt idx="17">
                        <c:v>132.91</c:v>
                      </c:pt>
                      <c:pt idx="18">
                        <c:v>137.43</c:v>
                      </c:pt>
                      <c:pt idx="19">
                        <c:v>157.57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E20-4DD9-A315-C22E692864A4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v>EBF xingu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Subbs'!$AK$4:$AK$23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412325.65</c:v>
                      </c:pt>
                      <c:pt idx="1">
                        <c:v>408416.09</c:v>
                      </c:pt>
                      <c:pt idx="2">
                        <c:v>401588.18</c:v>
                      </c:pt>
                      <c:pt idx="3">
                        <c:v>392167</c:v>
                      </c:pt>
                      <c:pt idx="4">
                        <c:v>389076.52</c:v>
                      </c:pt>
                      <c:pt idx="5">
                        <c:v>386511.48</c:v>
                      </c:pt>
                      <c:pt idx="6">
                        <c:v>383662.99</c:v>
                      </c:pt>
                      <c:pt idx="7">
                        <c:v>382593.8</c:v>
                      </c:pt>
                      <c:pt idx="8">
                        <c:v>382075.8</c:v>
                      </c:pt>
                      <c:pt idx="9">
                        <c:v>380916.88</c:v>
                      </c:pt>
                      <c:pt idx="10">
                        <c:v>380196.7</c:v>
                      </c:pt>
                      <c:pt idx="11">
                        <c:v>379519.91</c:v>
                      </c:pt>
                      <c:pt idx="12">
                        <c:v>378502.52</c:v>
                      </c:pt>
                      <c:pt idx="13">
                        <c:v>377339.19</c:v>
                      </c:pt>
                      <c:pt idx="14">
                        <c:v>376296.92</c:v>
                      </c:pt>
                      <c:pt idx="15">
                        <c:v>375218.1</c:v>
                      </c:pt>
                      <c:pt idx="16">
                        <c:v>373466.34</c:v>
                      </c:pt>
                      <c:pt idx="17">
                        <c:v>372287.09</c:v>
                      </c:pt>
                      <c:pt idx="18">
                        <c:v>370397.4</c:v>
                      </c:pt>
                      <c:pt idx="19">
                        <c:v>365442.57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20-4DD9-A315-C22E692864A4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v>reflorestation solimoes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Subbs'!$AW$4:$AW$23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</c:v>
                      </c:pt>
                      <c:pt idx="1">
                        <c:v>210</c:v>
                      </c:pt>
                      <c:pt idx="2">
                        <c:v>215</c:v>
                      </c:pt>
                      <c:pt idx="3">
                        <c:v>232</c:v>
                      </c:pt>
                      <c:pt idx="4">
                        <c:v>238</c:v>
                      </c:pt>
                      <c:pt idx="5">
                        <c:v>263</c:v>
                      </c:pt>
                      <c:pt idx="6">
                        <c:v>278</c:v>
                      </c:pt>
                      <c:pt idx="7">
                        <c:v>297</c:v>
                      </c:pt>
                      <c:pt idx="8">
                        <c:v>323</c:v>
                      </c:pt>
                      <c:pt idx="9">
                        <c:v>343</c:v>
                      </c:pt>
                      <c:pt idx="10">
                        <c:v>346</c:v>
                      </c:pt>
                      <c:pt idx="11">
                        <c:v>376</c:v>
                      </c:pt>
                      <c:pt idx="12">
                        <c:v>449</c:v>
                      </c:pt>
                      <c:pt idx="13">
                        <c:v>509</c:v>
                      </c:pt>
                      <c:pt idx="14">
                        <c:v>569</c:v>
                      </c:pt>
                      <c:pt idx="15">
                        <c:v>692</c:v>
                      </c:pt>
                      <c:pt idx="16">
                        <c:v>791</c:v>
                      </c:pt>
                      <c:pt idx="17">
                        <c:v>856</c:v>
                      </c:pt>
                      <c:pt idx="18">
                        <c:v>862</c:v>
                      </c:pt>
                      <c:pt idx="19">
                        <c:v>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20-4DD9-A315-C22E692864A4}"/>
                  </c:ext>
                </c:extLst>
              </c15:ser>
            </c15:filteredBarSeries>
            <c15:filteredBarSeries>
              <c15:ser>
                <c:idx val="8"/>
                <c:order val="9"/>
                <c:tx>
                  <c:v>EBF solimoes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Subbs'!$AU$4:$AU$23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1690892</c:v>
                      </c:pt>
                      <c:pt idx="1">
                        <c:v>1689706</c:v>
                      </c:pt>
                      <c:pt idx="2">
                        <c:v>1687841</c:v>
                      </c:pt>
                      <c:pt idx="3">
                        <c:v>1684957</c:v>
                      </c:pt>
                      <c:pt idx="4">
                        <c:v>1683247</c:v>
                      </c:pt>
                      <c:pt idx="5">
                        <c:v>1681987</c:v>
                      </c:pt>
                      <c:pt idx="6">
                        <c:v>1680868</c:v>
                      </c:pt>
                      <c:pt idx="7">
                        <c:v>1679069</c:v>
                      </c:pt>
                      <c:pt idx="8">
                        <c:v>1676916</c:v>
                      </c:pt>
                      <c:pt idx="9">
                        <c:v>1676182</c:v>
                      </c:pt>
                      <c:pt idx="10">
                        <c:v>1675338</c:v>
                      </c:pt>
                      <c:pt idx="11">
                        <c:v>1673802</c:v>
                      </c:pt>
                      <c:pt idx="12">
                        <c:v>1672543</c:v>
                      </c:pt>
                      <c:pt idx="13">
                        <c:v>1670509</c:v>
                      </c:pt>
                      <c:pt idx="14">
                        <c:v>1668420</c:v>
                      </c:pt>
                      <c:pt idx="15">
                        <c:v>1666705</c:v>
                      </c:pt>
                      <c:pt idx="16">
                        <c:v>1664786</c:v>
                      </c:pt>
                      <c:pt idx="17">
                        <c:v>1662191</c:v>
                      </c:pt>
                      <c:pt idx="18">
                        <c:v>1659422</c:v>
                      </c:pt>
                      <c:pt idx="19">
                        <c:v>1650931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E20-4DD9-A315-C22E692864A4}"/>
                  </c:ext>
                </c:extLst>
              </c15:ser>
            </c15:filteredBarSeries>
          </c:ext>
        </c:extLst>
      </c:barChart>
      <c:catAx>
        <c:axId val="189511779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895118208"/>
        <c:crosses val="autoZero"/>
        <c:auto val="1"/>
        <c:lblAlgn val="ctr"/>
        <c:lblOffset val="100"/>
        <c:noMultiLvlLbl val="0"/>
      </c:catAx>
      <c:valAx>
        <c:axId val="1895118208"/>
        <c:scaling>
          <c:orientation val="minMax"/>
          <c:max val="352000"/>
          <c:min val="3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2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rPr>
                  <a:t>Area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24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95117792"/>
        <c:crosses val="autoZero"/>
        <c:crossBetween val="between"/>
      </c:valAx>
      <c:valAx>
        <c:axId val="2003643808"/>
        <c:scaling>
          <c:orientation val="minMax"/>
          <c:max val="3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03647136"/>
        <c:crosses val="max"/>
        <c:crossBetween val="between"/>
      </c:valAx>
      <c:catAx>
        <c:axId val="200364713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0364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rPr>
              <a:t>c) EBF - Xingu river</a:t>
            </a:r>
          </a:p>
        </c:rich>
      </c:tx>
      <c:layout>
        <c:manualLayout>
          <c:xMode val="edge"/>
          <c:yMode val="edge"/>
          <c:x val="7.9482011057342671E-3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4226795751479589E-2"/>
          <c:y val="0.143798043524097"/>
          <c:w val="0.85889823389609921"/>
          <c:h val="0.81679712972948193"/>
        </c:manualLayout>
      </c:layout>
      <c:areaChart>
        <c:grouping val="stacked"/>
        <c:varyColors val="0"/>
        <c:ser>
          <c:idx val="7"/>
          <c:order val="6"/>
          <c:tx>
            <c:v>reflorestation xingu</c:v>
          </c:tx>
          <c:spPr>
            <a:solidFill>
              <a:srgbClr val="935132">
                <a:alpha val="44000"/>
              </a:srgbClr>
            </a:solidFill>
            <a:ln>
              <a:noFill/>
            </a:ln>
            <a:effectLst/>
          </c:spPr>
          <c:cat>
            <c:numRef>
              <c:f>'LULC - Subbs'!$AJ$4:$AJ$23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Subbs'!$AM$4:$AM$23</c:f>
              <c:numCache>
                <c:formatCode>General</c:formatCode>
                <c:ptCount val="20"/>
                <c:pt idx="0">
                  <c:v>23.61</c:v>
                </c:pt>
                <c:pt idx="1">
                  <c:v>23.68</c:v>
                </c:pt>
                <c:pt idx="2" formatCode="#,##0.0">
                  <c:v>23.57</c:v>
                </c:pt>
                <c:pt idx="3">
                  <c:v>29.12</c:v>
                </c:pt>
                <c:pt idx="4">
                  <c:v>29.33</c:v>
                </c:pt>
                <c:pt idx="5">
                  <c:v>29.48</c:v>
                </c:pt>
                <c:pt idx="6">
                  <c:v>29.68</c:v>
                </c:pt>
                <c:pt idx="7">
                  <c:v>30.68</c:v>
                </c:pt>
                <c:pt idx="8">
                  <c:v>32.380000000000003</c:v>
                </c:pt>
                <c:pt idx="9">
                  <c:v>37.520000000000003</c:v>
                </c:pt>
                <c:pt idx="10">
                  <c:v>51.11</c:v>
                </c:pt>
                <c:pt idx="11">
                  <c:v>113.59</c:v>
                </c:pt>
                <c:pt idx="12">
                  <c:v>115.45</c:v>
                </c:pt>
                <c:pt idx="13">
                  <c:v>118.26</c:v>
                </c:pt>
                <c:pt idx="14">
                  <c:v>119.65</c:v>
                </c:pt>
                <c:pt idx="15">
                  <c:v>131.51</c:v>
                </c:pt>
                <c:pt idx="16">
                  <c:v>124.93</c:v>
                </c:pt>
                <c:pt idx="17">
                  <c:v>132.91</c:v>
                </c:pt>
                <c:pt idx="18">
                  <c:v>137.43</c:v>
                </c:pt>
                <c:pt idx="19">
                  <c:v>157.57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449-4247-97B6-2ECE8BB1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647136"/>
        <c:axId val="2003643808"/>
        <c:extLst>
          <c:ext xmlns:c15="http://schemas.microsoft.com/office/drawing/2012/chart" uri="{02D57815-91ED-43cb-92C2-25804820EDAC}">
            <c15:filteredAreaSeries>
              <c15:ser>
                <c:idx val="3"/>
                <c:order val="2"/>
                <c:tx>
                  <c:v>reflorestation tapajos</c:v>
                </c:tx>
                <c:spPr>
                  <a:solidFill>
                    <a:srgbClr val="935132">
                      <a:alpha val="44000"/>
                    </a:srgb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Subbs'!$AH$4:$AH$23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23.14</c:v>
                      </c:pt>
                      <c:pt idx="1">
                        <c:v>23.22</c:v>
                      </c:pt>
                      <c:pt idx="2">
                        <c:v>21.05</c:v>
                      </c:pt>
                      <c:pt idx="3">
                        <c:v>25.79</c:v>
                      </c:pt>
                      <c:pt idx="4">
                        <c:v>27.11</c:v>
                      </c:pt>
                      <c:pt idx="5">
                        <c:v>27.59</c:v>
                      </c:pt>
                      <c:pt idx="6">
                        <c:v>26.91</c:v>
                      </c:pt>
                      <c:pt idx="7">
                        <c:v>31.62</c:v>
                      </c:pt>
                      <c:pt idx="8">
                        <c:v>41.69</c:v>
                      </c:pt>
                      <c:pt idx="9">
                        <c:v>68.739999999999995</c:v>
                      </c:pt>
                      <c:pt idx="10">
                        <c:v>115.09</c:v>
                      </c:pt>
                      <c:pt idx="11">
                        <c:v>258.75</c:v>
                      </c:pt>
                      <c:pt idx="12">
                        <c:v>260.33999999999997</c:v>
                      </c:pt>
                      <c:pt idx="13">
                        <c:v>265.07</c:v>
                      </c:pt>
                      <c:pt idx="14">
                        <c:v>266.22000000000003</c:v>
                      </c:pt>
                      <c:pt idx="15">
                        <c:v>279.26</c:v>
                      </c:pt>
                      <c:pt idx="16">
                        <c:v>263.10000000000002</c:v>
                      </c:pt>
                      <c:pt idx="17">
                        <c:v>269.31</c:v>
                      </c:pt>
                      <c:pt idx="18">
                        <c:v>175</c:v>
                      </c:pt>
                      <c:pt idx="19">
                        <c:v>297.18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449-4247-97B6-2ECE8BB16BD1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6"/>
          <c:order val="7"/>
          <c:tx>
            <c:v>EBF xingu</c:v>
          </c:tx>
          <c:spPr>
            <a:solidFill>
              <a:srgbClr val="274E13"/>
            </a:solidFill>
            <a:ln>
              <a:noFill/>
            </a:ln>
            <a:effectLst/>
          </c:spPr>
          <c:invertIfNegative val="0"/>
          <c:cat>
            <c:numRef>
              <c:f>'LULC - Subbs'!$AJ$4:$AJ$23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Subbs'!$AK$4:$AK$23</c:f>
              <c:numCache>
                <c:formatCode>#,##0.0</c:formatCode>
                <c:ptCount val="20"/>
                <c:pt idx="0">
                  <c:v>412325.65</c:v>
                </c:pt>
                <c:pt idx="1">
                  <c:v>408416.09</c:v>
                </c:pt>
                <c:pt idx="2">
                  <c:v>401588.18</c:v>
                </c:pt>
                <c:pt idx="3">
                  <c:v>392167</c:v>
                </c:pt>
                <c:pt idx="4">
                  <c:v>389076.52</c:v>
                </c:pt>
                <c:pt idx="5">
                  <c:v>386511.48</c:v>
                </c:pt>
                <c:pt idx="6">
                  <c:v>383662.99</c:v>
                </c:pt>
                <c:pt idx="7">
                  <c:v>382593.8</c:v>
                </c:pt>
                <c:pt idx="8">
                  <c:v>382075.8</c:v>
                </c:pt>
                <c:pt idx="9">
                  <c:v>380916.88</c:v>
                </c:pt>
                <c:pt idx="10">
                  <c:v>380196.7</c:v>
                </c:pt>
                <c:pt idx="11">
                  <c:v>379519.91</c:v>
                </c:pt>
                <c:pt idx="12">
                  <c:v>378502.52</c:v>
                </c:pt>
                <c:pt idx="13">
                  <c:v>377339.19</c:v>
                </c:pt>
                <c:pt idx="14">
                  <c:v>376296.92</c:v>
                </c:pt>
                <c:pt idx="15">
                  <c:v>375218.1</c:v>
                </c:pt>
                <c:pt idx="16">
                  <c:v>373466.34</c:v>
                </c:pt>
                <c:pt idx="17">
                  <c:v>372287.09</c:v>
                </c:pt>
                <c:pt idx="18">
                  <c:v>370397.4</c:v>
                </c:pt>
                <c:pt idx="19">
                  <c:v>365442.57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449-4247-97B6-2ECE8BB1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95117792"/>
        <c:axId val="1895118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reflorestation negro</c:v>
                </c:tx>
                <c:spPr>
                  <a:solidFill>
                    <a:srgbClr val="935132">
                      <a:alpha val="44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Subbs'!$AC$4:$AC$23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47</c:v>
                      </c:pt>
                      <c:pt idx="15">
                        <c:v>65</c:v>
                      </c:pt>
                      <c:pt idx="16">
                        <c:v>74</c:v>
                      </c:pt>
                      <c:pt idx="17">
                        <c:v>95</c:v>
                      </c:pt>
                      <c:pt idx="18">
                        <c:v>99</c:v>
                      </c:pt>
                      <c:pt idx="1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449-4247-97B6-2ECE8BB16B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EBF negro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Subbs'!$AA$4:$AA$23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616578</c:v>
                      </c:pt>
                      <c:pt idx="1">
                        <c:v>616337</c:v>
                      </c:pt>
                      <c:pt idx="2">
                        <c:v>615793</c:v>
                      </c:pt>
                      <c:pt idx="3">
                        <c:v>615130</c:v>
                      </c:pt>
                      <c:pt idx="4">
                        <c:v>614884</c:v>
                      </c:pt>
                      <c:pt idx="5">
                        <c:v>614716</c:v>
                      </c:pt>
                      <c:pt idx="6">
                        <c:v>614650</c:v>
                      </c:pt>
                      <c:pt idx="7">
                        <c:v>614668</c:v>
                      </c:pt>
                      <c:pt idx="8">
                        <c:v>614817</c:v>
                      </c:pt>
                      <c:pt idx="9">
                        <c:v>614817</c:v>
                      </c:pt>
                      <c:pt idx="10">
                        <c:v>614733</c:v>
                      </c:pt>
                      <c:pt idx="11">
                        <c:v>614716</c:v>
                      </c:pt>
                      <c:pt idx="12">
                        <c:v>613975</c:v>
                      </c:pt>
                      <c:pt idx="13">
                        <c:v>613169</c:v>
                      </c:pt>
                      <c:pt idx="14">
                        <c:v>612540</c:v>
                      </c:pt>
                      <c:pt idx="15">
                        <c:v>612335</c:v>
                      </c:pt>
                      <c:pt idx="16">
                        <c:v>611728</c:v>
                      </c:pt>
                      <c:pt idx="17">
                        <c:v>611308</c:v>
                      </c:pt>
                      <c:pt idx="18">
                        <c:v>611182</c:v>
                      </c:pt>
                      <c:pt idx="19">
                        <c:v>609325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49-4247-97B6-2ECE8BB16BD1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EBF Tapajos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Subbs'!$AF$4:$AF$23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350225.19</c:v>
                      </c:pt>
                      <c:pt idx="1">
                        <c:v>345746.51</c:v>
                      </c:pt>
                      <c:pt idx="2">
                        <c:v>339639.4</c:v>
                      </c:pt>
                      <c:pt idx="3">
                        <c:v>329246.78999999998</c:v>
                      </c:pt>
                      <c:pt idx="4">
                        <c:v>326435.48</c:v>
                      </c:pt>
                      <c:pt idx="5">
                        <c:v>325227.39</c:v>
                      </c:pt>
                      <c:pt idx="6">
                        <c:v>323931.68</c:v>
                      </c:pt>
                      <c:pt idx="7">
                        <c:v>323421.76</c:v>
                      </c:pt>
                      <c:pt idx="8">
                        <c:v>323332.43</c:v>
                      </c:pt>
                      <c:pt idx="9">
                        <c:v>323675.8</c:v>
                      </c:pt>
                      <c:pt idx="10">
                        <c:v>322559.63</c:v>
                      </c:pt>
                      <c:pt idx="11">
                        <c:v>322125.32</c:v>
                      </c:pt>
                      <c:pt idx="12">
                        <c:v>321125.44</c:v>
                      </c:pt>
                      <c:pt idx="13">
                        <c:v>320342.18</c:v>
                      </c:pt>
                      <c:pt idx="14">
                        <c:v>319474.7</c:v>
                      </c:pt>
                      <c:pt idx="15">
                        <c:v>318931.75</c:v>
                      </c:pt>
                      <c:pt idx="16">
                        <c:v>318313.61</c:v>
                      </c:pt>
                      <c:pt idx="17">
                        <c:v>317315.15999999997</c:v>
                      </c:pt>
                      <c:pt idx="18">
                        <c:v>316617.93</c:v>
                      </c:pt>
                      <c:pt idx="19">
                        <c:v>314282.90000000002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49-4247-97B6-2ECE8BB16BD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reflorestation madeira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Subbs'!$AR$4:$AR$23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34</c:v>
                      </c:pt>
                      <c:pt idx="1">
                        <c:v>35</c:v>
                      </c:pt>
                      <c:pt idx="2">
                        <c:v>34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36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43</c:v>
                      </c:pt>
                      <c:pt idx="10">
                        <c:v>45</c:v>
                      </c:pt>
                      <c:pt idx="11">
                        <c:v>74</c:v>
                      </c:pt>
                      <c:pt idx="12">
                        <c:v>74</c:v>
                      </c:pt>
                      <c:pt idx="13">
                        <c:v>75</c:v>
                      </c:pt>
                      <c:pt idx="14">
                        <c:v>74</c:v>
                      </c:pt>
                      <c:pt idx="15">
                        <c:v>83</c:v>
                      </c:pt>
                      <c:pt idx="16">
                        <c:v>74</c:v>
                      </c:pt>
                      <c:pt idx="17">
                        <c:v>76</c:v>
                      </c:pt>
                      <c:pt idx="18">
                        <c:v>72</c:v>
                      </c:pt>
                      <c:pt idx="19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49-4247-97B6-2ECE8BB16BD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EBF madeira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Subbs'!$AP$4:$AP$23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862960</c:v>
                      </c:pt>
                      <c:pt idx="1">
                        <c:v>856518</c:v>
                      </c:pt>
                      <c:pt idx="2">
                        <c:v>848774</c:v>
                      </c:pt>
                      <c:pt idx="3">
                        <c:v>836296</c:v>
                      </c:pt>
                      <c:pt idx="4">
                        <c:v>832169</c:v>
                      </c:pt>
                      <c:pt idx="5">
                        <c:v>829844</c:v>
                      </c:pt>
                      <c:pt idx="6">
                        <c:v>826173</c:v>
                      </c:pt>
                      <c:pt idx="7">
                        <c:v>824916</c:v>
                      </c:pt>
                      <c:pt idx="8">
                        <c:v>822772</c:v>
                      </c:pt>
                      <c:pt idx="9">
                        <c:v>820050</c:v>
                      </c:pt>
                      <c:pt idx="10">
                        <c:v>817422</c:v>
                      </c:pt>
                      <c:pt idx="11">
                        <c:v>815885</c:v>
                      </c:pt>
                      <c:pt idx="12">
                        <c:v>813128</c:v>
                      </c:pt>
                      <c:pt idx="13">
                        <c:v>809891</c:v>
                      </c:pt>
                      <c:pt idx="14">
                        <c:v>805808</c:v>
                      </c:pt>
                      <c:pt idx="15">
                        <c:v>801255</c:v>
                      </c:pt>
                      <c:pt idx="16">
                        <c:v>796009</c:v>
                      </c:pt>
                      <c:pt idx="17">
                        <c:v>790403</c:v>
                      </c:pt>
                      <c:pt idx="18">
                        <c:v>787280</c:v>
                      </c:pt>
                      <c:pt idx="19">
                        <c:v>780196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49-4247-97B6-2ECE8BB16BD1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v>reflorestation solimoes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Subbs'!$AW$4:$AW$23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</c:v>
                      </c:pt>
                      <c:pt idx="1">
                        <c:v>210</c:v>
                      </c:pt>
                      <c:pt idx="2">
                        <c:v>215</c:v>
                      </c:pt>
                      <c:pt idx="3">
                        <c:v>232</c:v>
                      </c:pt>
                      <c:pt idx="4">
                        <c:v>238</c:v>
                      </c:pt>
                      <c:pt idx="5">
                        <c:v>263</c:v>
                      </c:pt>
                      <c:pt idx="6">
                        <c:v>278</c:v>
                      </c:pt>
                      <c:pt idx="7">
                        <c:v>297</c:v>
                      </c:pt>
                      <c:pt idx="8">
                        <c:v>323</c:v>
                      </c:pt>
                      <c:pt idx="9">
                        <c:v>343</c:v>
                      </c:pt>
                      <c:pt idx="10">
                        <c:v>346</c:v>
                      </c:pt>
                      <c:pt idx="11">
                        <c:v>376</c:v>
                      </c:pt>
                      <c:pt idx="12">
                        <c:v>449</c:v>
                      </c:pt>
                      <c:pt idx="13">
                        <c:v>509</c:v>
                      </c:pt>
                      <c:pt idx="14">
                        <c:v>569</c:v>
                      </c:pt>
                      <c:pt idx="15">
                        <c:v>692</c:v>
                      </c:pt>
                      <c:pt idx="16">
                        <c:v>791</c:v>
                      </c:pt>
                      <c:pt idx="17">
                        <c:v>856</c:v>
                      </c:pt>
                      <c:pt idx="18">
                        <c:v>862</c:v>
                      </c:pt>
                      <c:pt idx="19">
                        <c:v>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49-4247-97B6-2ECE8BB16BD1}"/>
                  </c:ext>
                </c:extLst>
              </c15:ser>
            </c15:filteredBarSeries>
            <c15:filteredBarSeries>
              <c15:ser>
                <c:idx val="8"/>
                <c:order val="9"/>
                <c:tx>
                  <c:v>EBF solimoes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Subbs'!$AU$4:$AU$23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1690892</c:v>
                      </c:pt>
                      <c:pt idx="1">
                        <c:v>1689706</c:v>
                      </c:pt>
                      <c:pt idx="2">
                        <c:v>1687841</c:v>
                      </c:pt>
                      <c:pt idx="3">
                        <c:v>1684957</c:v>
                      </c:pt>
                      <c:pt idx="4">
                        <c:v>1683247</c:v>
                      </c:pt>
                      <c:pt idx="5">
                        <c:v>1681987</c:v>
                      </c:pt>
                      <c:pt idx="6">
                        <c:v>1680868</c:v>
                      </c:pt>
                      <c:pt idx="7">
                        <c:v>1679069</c:v>
                      </c:pt>
                      <c:pt idx="8">
                        <c:v>1676916</c:v>
                      </c:pt>
                      <c:pt idx="9">
                        <c:v>1676182</c:v>
                      </c:pt>
                      <c:pt idx="10">
                        <c:v>1675338</c:v>
                      </c:pt>
                      <c:pt idx="11">
                        <c:v>1673802</c:v>
                      </c:pt>
                      <c:pt idx="12">
                        <c:v>1672543</c:v>
                      </c:pt>
                      <c:pt idx="13">
                        <c:v>1670509</c:v>
                      </c:pt>
                      <c:pt idx="14">
                        <c:v>1668420</c:v>
                      </c:pt>
                      <c:pt idx="15">
                        <c:v>1666705</c:v>
                      </c:pt>
                      <c:pt idx="16">
                        <c:v>1664786</c:v>
                      </c:pt>
                      <c:pt idx="17">
                        <c:v>1662191</c:v>
                      </c:pt>
                      <c:pt idx="18">
                        <c:v>1659422</c:v>
                      </c:pt>
                      <c:pt idx="19">
                        <c:v>1650931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449-4247-97B6-2ECE8BB16BD1}"/>
                  </c:ext>
                </c:extLst>
              </c15:ser>
            </c15:filteredBarSeries>
          </c:ext>
        </c:extLst>
      </c:barChart>
      <c:catAx>
        <c:axId val="189511779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895118208"/>
        <c:crosses val="autoZero"/>
        <c:auto val="1"/>
        <c:lblAlgn val="ctr"/>
        <c:lblOffset val="100"/>
        <c:noMultiLvlLbl val="0"/>
      </c:catAx>
      <c:valAx>
        <c:axId val="1895118208"/>
        <c:scaling>
          <c:orientation val="minMax"/>
          <c:max val="414000"/>
          <c:min val="36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2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rPr>
                  <a:t>Area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24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95117792"/>
        <c:crosses val="autoZero"/>
        <c:crossBetween val="between"/>
      </c:valAx>
      <c:valAx>
        <c:axId val="2003643808"/>
        <c:scaling>
          <c:orientation val="minMax"/>
          <c:max val="16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03647136"/>
        <c:crosses val="max"/>
        <c:crossBetween val="between"/>
        <c:majorUnit val="40"/>
      </c:valAx>
      <c:catAx>
        <c:axId val="200364713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0364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4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rPr>
              <a:t>d) EBF - Madeira river</a:t>
            </a:r>
          </a:p>
        </c:rich>
      </c:tx>
      <c:layout>
        <c:manualLayout>
          <c:xMode val="edge"/>
          <c:yMode val="edge"/>
          <c:x val="1.1783292189147497E-2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560379872835402E-2"/>
          <c:y val="0.143798043524097"/>
          <c:w val="0.85347631178101402"/>
          <c:h val="0.81679712972948193"/>
        </c:manualLayout>
      </c:layout>
      <c:areaChart>
        <c:grouping val="standard"/>
        <c:varyColors val="0"/>
        <c:ser>
          <c:idx val="4"/>
          <c:order val="4"/>
          <c:tx>
            <c:v>reflorestation madeira</c:v>
          </c:tx>
          <c:spPr>
            <a:solidFill>
              <a:srgbClr val="935132">
                <a:alpha val="44000"/>
              </a:srgbClr>
            </a:solidFill>
            <a:ln>
              <a:noFill/>
            </a:ln>
            <a:effectLst/>
          </c:spPr>
          <c:cat>
            <c:numRef>
              <c:f>'LULC - Subbs'!$AJ$4:$AJ$23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Subbs'!$AR$4:$AR$23</c:f>
              <c:numCache>
                <c:formatCode>0.0</c:formatCode>
                <c:ptCount val="20"/>
                <c:pt idx="0">
                  <c:v>34</c:v>
                </c:pt>
                <c:pt idx="1">
                  <c:v>35</c:v>
                </c:pt>
                <c:pt idx="2">
                  <c:v>34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43</c:v>
                </c:pt>
                <c:pt idx="10">
                  <c:v>45</c:v>
                </c:pt>
                <c:pt idx="11">
                  <c:v>74</c:v>
                </c:pt>
                <c:pt idx="12">
                  <c:v>74</c:v>
                </c:pt>
                <c:pt idx="13">
                  <c:v>75</c:v>
                </c:pt>
                <c:pt idx="14">
                  <c:v>74</c:v>
                </c:pt>
                <c:pt idx="15">
                  <c:v>83</c:v>
                </c:pt>
                <c:pt idx="16">
                  <c:v>74</c:v>
                </c:pt>
                <c:pt idx="17">
                  <c:v>76</c:v>
                </c:pt>
                <c:pt idx="18">
                  <c:v>72</c:v>
                </c:pt>
                <c:pt idx="19">
                  <c:v>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665-4E92-A57A-9D5949220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647136"/>
        <c:axId val="2003643808"/>
        <c:extLst>
          <c:ext xmlns:c15="http://schemas.microsoft.com/office/drawing/2012/chart" uri="{02D57815-91ED-43cb-92C2-25804820EDAC}">
            <c15:filteredAreaSeries>
              <c15:ser>
                <c:idx val="3"/>
                <c:order val="2"/>
                <c:tx>
                  <c:v>reflorestation tapajos</c:v>
                </c:tx>
                <c:spPr>
                  <a:solidFill>
                    <a:srgbClr val="935132">
                      <a:alpha val="44000"/>
                    </a:srgb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Subbs'!$AH$4:$AH$23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23.14</c:v>
                      </c:pt>
                      <c:pt idx="1">
                        <c:v>23.22</c:v>
                      </c:pt>
                      <c:pt idx="2">
                        <c:v>21.05</c:v>
                      </c:pt>
                      <c:pt idx="3">
                        <c:v>25.79</c:v>
                      </c:pt>
                      <c:pt idx="4">
                        <c:v>27.11</c:v>
                      </c:pt>
                      <c:pt idx="5">
                        <c:v>27.59</c:v>
                      </c:pt>
                      <c:pt idx="6">
                        <c:v>26.91</c:v>
                      </c:pt>
                      <c:pt idx="7">
                        <c:v>31.62</c:v>
                      </c:pt>
                      <c:pt idx="8">
                        <c:v>41.69</c:v>
                      </c:pt>
                      <c:pt idx="9">
                        <c:v>68.739999999999995</c:v>
                      </c:pt>
                      <c:pt idx="10">
                        <c:v>115.09</c:v>
                      </c:pt>
                      <c:pt idx="11">
                        <c:v>258.75</c:v>
                      </c:pt>
                      <c:pt idx="12">
                        <c:v>260.33999999999997</c:v>
                      </c:pt>
                      <c:pt idx="13">
                        <c:v>265.07</c:v>
                      </c:pt>
                      <c:pt idx="14">
                        <c:v>266.22000000000003</c:v>
                      </c:pt>
                      <c:pt idx="15">
                        <c:v>279.26</c:v>
                      </c:pt>
                      <c:pt idx="16">
                        <c:v>263.10000000000002</c:v>
                      </c:pt>
                      <c:pt idx="17">
                        <c:v>269.31</c:v>
                      </c:pt>
                      <c:pt idx="18">
                        <c:v>175</c:v>
                      </c:pt>
                      <c:pt idx="19">
                        <c:v>297.18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665-4E92-A57A-9D5949220E2B}"/>
                  </c:ext>
                </c:extLst>
              </c15:ser>
            </c15:filteredAreaSeries>
            <c15:filteredAreaSeries>
              <c15:ser>
                <c:idx val="7"/>
                <c:order val="6"/>
                <c:tx>
                  <c:v>reflorestation xingu</c:v>
                </c:tx>
                <c:spPr>
                  <a:solidFill>
                    <a:srgbClr val="935132">
                      <a:alpha val="44000"/>
                    </a:srgb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Subbs'!$AM$4:$AM$23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23.61</c:v>
                      </c:pt>
                      <c:pt idx="1">
                        <c:v>23.68</c:v>
                      </c:pt>
                      <c:pt idx="2" formatCode="#,##0.0">
                        <c:v>23.57</c:v>
                      </c:pt>
                      <c:pt idx="3">
                        <c:v>29.12</c:v>
                      </c:pt>
                      <c:pt idx="4">
                        <c:v>29.33</c:v>
                      </c:pt>
                      <c:pt idx="5">
                        <c:v>29.48</c:v>
                      </c:pt>
                      <c:pt idx="6">
                        <c:v>29.68</c:v>
                      </c:pt>
                      <c:pt idx="7">
                        <c:v>30.68</c:v>
                      </c:pt>
                      <c:pt idx="8">
                        <c:v>32.380000000000003</c:v>
                      </c:pt>
                      <c:pt idx="9">
                        <c:v>37.520000000000003</c:v>
                      </c:pt>
                      <c:pt idx="10">
                        <c:v>51.11</c:v>
                      </c:pt>
                      <c:pt idx="11">
                        <c:v>113.59</c:v>
                      </c:pt>
                      <c:pt idx="12">
                        <c:v>115.45</c:v>
                      </c:pt>
                      <c:pt idx="13">
                        <c:v>118.26</c:v>
                      </c:pt>
                      <c:pt idx="14">
                        <c:v>119.65</c:v>
                      </c:pt>
                      <c:pt idx="15">
                        <c:v>131.51</c:v>
                      </c:pt>
                      <c:pt idx="16">
                        <c:v>124.93</c:v>
                      </c:pt>
                      <c:pt idx="17">
                        <c:v>132.91</c:v>
                      </c:pt>
                      <c:pt idx="18">
                        <c:v>137.43</c:v>
                      </c:pt>
                      <c:pt idx="19">
                        <c:v>157.57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65-4E92-A57A-9D5949220E2B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5"/>
          <c:order val="5"/>
          <c:tx>
            <c:v>EBF madeira</c:v>
          </c:tx>
          <c:spPr>
            <a:solidFill>
              <a:srgbClr val="274E13"/>
            </a:solidFill>
            <a:ln>
              <a:noFill/>
            </a:ln>
            <a:effectLst/>
          </c:spPr>
          <c:invertIfNegative val="0"/>
          <c:cat>
            <c:numRef>
              <c:f>'LULC - Subbs'!$AJ$4:$AJ$23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Subbs'!$AP$4:$AP$23</c:f>
              <c:numCache>
                <c:formatCode>#,##0.0</c:formatCode>
                <c:ptCount val="20"/>
                <c:pt idx="0">
                  <c:v>862960</c:v>
                </c:pt>
                <c:pt idx="1">
                  <c:v>856518</c:v>
                </c:pt>
                <c:pt idx="2">
                  <c:v>848774</c:v>
                </c:pt>
                <c:pt idx="3">
                  <c:v>836296</c:v>
                </c:pt>
                <c:pt idx="4">
                  <c:v>832169</c:v>
                </c:pt>
                <c:pt idx="5">
                  <c:v>829844</c:v>
                </c:pt>
                <c:pt idx="6">
                  <c:v>826173</c:v>
                </c:pt>
                <c:pt idx="7">
                  <c:v>824916</c:v>
                </c:pt>
                <c:pt idx="8">
                  <c:v>822772</c:v>
                </c:pt>
                <c:pt idx="9">
                  <c:v>820050</c:v>
                </c:pt>
                <c:pt idx="10">
                  <c:v>817422</c:v>
                </c:pt>
                <c:pt idx="11">
                  <c:v>815885</c:v>
                </c:pt>
                <c:pt idx="12">
                  <c:v>813128</c:v>
                </c:pt>
                <c:pt idx="13">
                  <c:v>809891</c:v>
                </c:pt>
                <c:pt idx="14">
                  <c:v>805808</c:v>
                </c:pt>
                <c:pt idx="15">
                  <c:v>801255</c:v>
                </c:pt>
                <c:pt idx="16">
                  <c:v>796009</c:v>
                </c:pt>
                <c:pt idx="17">
                  <c:v>790403</c:v>
                </c:pt>
                <c:pt idx="18">
                  <c:v>787280</c:v>
                </c:pt>
                <c:pt idx="19">
                  <c:v>780196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665-4E92-A57A-9D5949220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95117792"/>
        <c:axId val="1895118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reflorestation negro</c:v>
                </c:tx>
                <c:spPr>
                  <a:solidFill>
                    <a:srgbClr val="935132">
                      <a:alpha val="44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Subbs'!$AC$4:$AC$23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47</c:v>
                      </c:pt>
                      <c:pt idx="15">
                        <c:v>65</c:v>
                      </c:pt>
                      <c:pt idx="16">
                        <c:v>74</c:v>
                      </c:pt>
                      <c:pt idx="17">
                        <c:v>95</c:v>
                      </c:pt>
                      <c:pt idx="18">
                        <c:v>99</c:v>
                      </c:pt>
                      <c:pt idx="1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665-4E92-A57A-9D5949220E2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EBF negro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Subbs'!$AA$4:$AA$23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616578</c:v>
                      </c:pt>
                      <c:pt idx="1">
                        <c:v>616337</c:v>
                      </c:pt>
                      <c:pt idx="2">
                        <c:v>615793</c:v>
                      </c:pt>
                      <c:pt idx="3">
                        <c:v>615130</c:v>
                      </c:pt>
                      <c:pt idx="4">
                        <c:v>614884</c:v>
                      </c:pt>
                      <c:pt idx="5">
                        <c:v>614716</c:v>
                      </c:pt>
                      <c:pt idx="6">
                        <c:v>614650</c:v>
                      </c:pt>
                      <c:pt idx="7">
                        <c:v>614668</c:v>
                      </c:pt>
                      <c:pt idx="8">
                        <c:v>614817</c:v>
                      </c:pt>
                      <c:pt idx="9">
                        <c:v>614817</c:v>
                      </c:pt>
                      <c:pt idx="10">
                        <c:v>614733</c:v>
                      </c:pt>
                      <c:pt idx="11">
                        <c:v>614716</c:v>
                      </c:pt>
                      <c:pt idx="12">
                        <c:v>613975</c:v>
                      </c:pt>
                      <c:pt idx="13">
                        <c:v>613169</c:v>
                      </c:pt>
                      <c:pt idx="14">
                        <c:v>612540</c:v>
                      </c:pt>
                      <c:pt idx="15">
                        <c:v>612335</c:v>
                      </c:pt>
                      <c:pt idx="16">
                        <c:v>611728</c:v>
                      </c:pt>
                      <c:pt idx="17">
                        <c:v>611308</c:v>
                      </c:pt>
                      <c:pt idx="18">
                        <c:v>611182</c:v>
                      </c:pt>
                      <c:pt idx="19">
                        <c:v>609325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65-4E92-A57A-9D5949220E2B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EBF Tapajos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Subbs'!$AF$4:$AF$23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350225.19</c:v>
                      </c:pt>
                      <c:pt idx="1">
                        <c:v>345746.51</c:v>
                      </c:pt>
                      <c:pt idx="2">
                        <c:v>339639.4</c:v>
                      </c:pt>
                      <c:pt idx="3">
                        <c:v>329246.78999999998</c:v>
                      </c:pt>
                      <c:pt idx="4">
                        <c:v>326435.48</c:v>
                      </c:pt>
                      <c:pt idx="5">
                        <c:v>325227.39</c:v>
                      </c:pt>
                      <c:pt idx="6">
                        <c:v>323931.68</c:v>
                      </c:pt>
                      <c:pt idx="7">
                        <c:v>323421.76</c:v>
                      </c:pt>
                      <c:pt idx="8">
                        <c:v>323332.43</c:v>
                      </c:pt>
                      <c:pt idx="9">
                        <c:v>323675.8</c:v>
                      </c:pt>
                      <c:pt idx="10">
                        <c:v>322559.63</c:v>
                      </c:pt>
                      <c:pt idx="11">
                        <c:v>322125.32</c:v>
                      </c:pt>
                      <c:pt idx="12">
                        <c:v>321125.44</c:v>
                      </c:pt>
                      <c:pt idx="13">
                        <c:v>320342.18</c:v>
                      </c:pt>
                      <c:pt idx="14">
                        <c:v>319474.7</c:v>
                      </c:pt>
                      <c:pt idx="15">
                        <c:v>318931.75</c:v>
                      </c:pt>
                      <c:pt idx="16">
                        <c:v>318313.61</c:v>
                      </c:pt>
                      <c:pt idx="17">
                        <c:v>317315.15999999997</c:v>
                      </c:pt>
                      <c:pt idx="18">
                        <c:v>316617.93</c:v>
                      </c:pt>
                      <c:pt idx="19">
                        <c:v>314282.90000000002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65-4E92-A57A-9D5949220E2B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v>EBF xingu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Subbs'!$AK$4:$AK$23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412325.65</c:v>
                      </c:pt>
                      <c:pt idx="1">
                        <c:v>408416.09</c:v>
                      </c:pt>
                      <c:pt idx="2">
                        <c:v>401588.18</c:v>
                      </c:pt>
                      <c:pt idx="3">
                        <c:v>392167</c:v>
                      </c:pt>
                      <c:pt idx="4">
                        <c:v>389076.52</c:v>
                      </c:pt>
                      <c:pt idx="5">
                        <c:v>386511.48</c:v>
                      </c:pt>
                      <c:pt idx="6">
                        <c:v>383662.99</c:v>
                      </c:pt>
                      <c:pt idx="7">
                        <c:v>382593.8</c:v>
                      </c:pt>
                      <c:pt idx="8">
                        <c:v>382075.8</c:v>
                      </c:pt>
                      <c:pt idx="9">
                        <c:v>380916.88</c:v>
                      </c:pt>
                      <c:pt idx="10">
                        <c:v>380196.7</c:v>
                      </c:pt>
                      <c:pt idx="11">
                        <c:v>379519.91</c:v>
                      </c:pt>
                      <c:pt idx="12">
                        <c:v>378502.52</c:v>
                      </c:pt>
                      <c:pt idx="13">
                        <c:v>377339.19</c:v>
                      </c:pt>
                      <c:pt idx="14">
                        <c:v>376296.92</c:v>
                      </c:pt>
                      <c:pt idx="15">
                        <c:v>375218.1</c:v>
                      </c:pt>
                      <c:pt idx="16">
                        <c:v>373466.34</c:v>
                      </c:pt>
                      <c:pt idx="17">
                        <c:v>372287.09</c:v>
                      </c:pt>
                      <c:pt idx="18">
                        <c:v>370397.4</c:v>
                      </c:pt>
                      <c:pt idx="19">
                        <c:v>365442.57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65-4E92-A57A-9D5949220E2B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v>reflorestation solimoes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Subbs'!$AW$4:$AW$23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</c:v>
                      </c:pt>
                      <c:pt idx="1">
                        <c:v>210</c:v>
                      </c:pt>
                      <c:pt idx="2">
                        <c:v>215</c:v>
                      </c:pt>
                      <c:pt idx="3">
                        <c:v>232</c:v>
                      </c:pt>
                      <c:pt idx="4">
                        <c:v>238</c:v>
                      </c:pt>
                      <c:pt idx="5">
                        <c:v>263</c:v>
                      </c:pt>
                      <c:pt idx="6">
                        <c:v>278</c:v>
                      </c:pt>
                      <c:pt idx="7">
                        <c:v>297</c:v>
                      </c:pt>
                      <c:pt idx="8">
                        <c:v>323</c:v>
                      </c:pt>
                      <c:pt idx="9">
                        <c:v>343</c:v>
                      </c:pt>
                      <c:pt idx="10">
                        <c:v>346</c:v>
                      </c:pt>
                      <c:pt idx="11">
                        <c:v>376</c:v>
                      </c:pt>
                      <c:pt idx="12">
                        <c:v>449</c:v>
                      </c:pt>
                      <c:pt idx="13">
                        <c:v>509</c:v>
                      </c:pt>
                      <c:pt idx="14">
                        <c:v>569</c:v>
                      </c:pt>
                      <c:pt idx="15">
                        <c:v>692</c:v>
                      </c:pt>
                      <c:pt idx="16">
                        <c:v>791</c:v>
                      </c:pt>
                      <c:pt idx="17">
                        <c:v>856</c:v>
                      </c:pt>
                      <c:pt idx="18">
                        <c:v>862</c:v>
                      </c:pt>
                      <c:pt idx="19">
                        <c:v>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65-4E92-A57A-9D5949220E2B}"/>
                  </c:ext>
                </c:extLst>
              </c15:ser>
            </c15:filteredBarSeries>
            <c15:filteredBarSeries>
              <c15:ser>
                <c:idx val="8"/>
                <c:order val="9"/>
                <c:tx>
                  <c:v>EBF solimoes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Subbs'!$AU$4:$AU$23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1690892</c:v>
                      </c:pt>
                      <c:pt idx="1">
                        <c:v>1689706</c:v>
                      </c:pt>
                      <c:pt idx="2">
                        <c:v>1687841</c:v>
                      </c:pt>
                      <c:pt idx="3">
                        <c:v>1684957</c:v>
                      </c:pt>
                      <c:pt idx="4">
                        <c:v>1683247</c:v>
                      </c:pt>
                      <c:pt idx="5">
                        <c:v>1681987</c:v>
                      </c:pt>
                      <c:pt idx="6">
                        <c:v>1680868</c:v>
                      </c:pt>
                      <c:pt idx="7">
                        <c:v>1679069</c:v>
                      </c:pt>
                      <c:pt idx="8">
                        <c:v>1676916</c:v>
                      </c:pt>
                      <c:pt idx="9">
                        <c:v>1676182</c:v>
                      </c:pt>
                      <c:pt idx="10">
                        <c:v>1675338</c:v>
                      </c:pt>
                      <c:pt idx="11">
                        <c:v>1673802</c:v>
                      </c:pt>
                      <c:pt idx="12">
                        <c:v>1672543</c:v>
                      </c:pt>
                      <c:pt idx="13">
                        <c:v>1670509</c:v>
                      </c:pt>
                      <c:pt idx="14">
                        <c:v>1668420</c:v>
                      </c:pt>
                      <c:pt idx="15">
                        <c:v>1666705</c:v>
                      </c:pt>
                      <c:pt idx="16">
                        <c:v>1664786</c:v>
                      </c:pt>
                      <c:pt idx="17">
                        <c:v>1662191</c:v>
                      </c:pt>
                      <c:pt idx="18">
                        <c:v>1659422</c:v>
                      </c:pt>
                      <c:pt idx="19">
                        <c:v>1650931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65-4E92-A57A-9D5949220E2B}"/>
                  </c:ext>
                </c:extLst>
              </c15:ser>
            </c15:filteredBarSeries>
          </c:ext>
        </c:extLst>
      </c:barChart>
      <c:catAx>
        <c:axId val="189511779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895118208"/>
        <c:crosses val="autoZero"/>
        <c:auto val="1"/>
        <c:lblAlgn val="ctr"/>
        <c:lblOffset val="100"/>
        <c:noMultiLvlLbl val="0"/>
      </c:catAx>
      <c:valAx>
        <c:axId val="1895118208"/>
        <c:scaling>
          <c:orientation val="minMax"/>
          <c:max val="866000"/>
          <c:min val="77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2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rPr>
                  <a:t>Area (km²)</a:t>
                </a:r>
              </a:p>
            </c:rich>
          </c:tx>
          <c:layout>
            <c:manualLayout>
              <c:xMode val="edge"/>
              <c:yMode val="edge"/>
              <c:x val="4.8195104190604972E-3"/>
              <c:y val="0.3595644635768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24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95117792"/>
        <c:crosses val="autoZero"/>
        <c:crossBetween val="between"/>
        <c:majorUnit val="12000"/>
      </c:valAx>
      <c:valAx>
        <c:axId val="2003643808"/>
        <c:scaling>
          <c:orientation val="minMax"/>
          <c:max val="90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03647136"/>
        <c:crosses val="max"/>
        <c:crossBetween val="between"/>
        <c:majorUnit val="15"/>
        <c:minorUnit val="15"/>
      </c:valAx>
      <c:catAx>
        <c:axId val="200364713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0364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2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rPr>
              <a:t>e) EBF - Solimões river</a:t>
            </a:r>
          </a:p>
        </c:rich>
      </c:tx>
      <c:layout>
        <c:manualLayout>
          <c:xMode val="edge"/>
          <c:yMode val="edge"/>
          <c:x val="1.1783292189147497E-2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2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378746240958058E-2"/>
          <c:y val="0.1674321827596324"/>
          <c:w val="0.85925419458689289"/>
          <c:h val="0.64690788273822264"/>
        </c:manualLayout>
      </c:layout>
      <c:areaChart>
        <c:grouping val="standard"/>
        <c:varyColors val="0"/>
        <c:ser>
          <c:idx val="9"/>
          <c:order val="8"/>
          <c:tx>
            <c:v>reflorestation solimoes</c:v>
          </c:tx>
          <c:spPr>
            <a:solidFill>
              <a:srgbClr val="935132">
                <a:alpha val="44000"/>
              </a:srgbClr>
            </a:solidFill>
            <a:ln>
              <a:noFill/>
            </a:ln>
            <a:effectLst/>
          </c:spPr>
          <c:cat>
            <c:numRef>
              <c:f>'LULC - Subbs'!$AJ$4:$AJ$23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Subbs'!$AW$4:$AW$23</c:f>
              <c:numCache>
                <c:formatCode>General</c:formatCode>
                <c:ptCount val="20"/>
                <c:pt idx="0">
                  <c:v>200</c:v>
                </c:pt>
                <c:pt idx="1">
                  <c:v>210</c:v>
                </c:pt>
                <c:pt idx="2">
                  <c:v>215</c:v>
                </c:pt>
                <c:pt idx="3">
                  <c:v>232</c:v>
                </c:pt>
                <c:pt idx="4">
                  <c:v>238</c:v>
                </c:pt>
                <c:pt idx="5">
                  <c:v>263</c:v>
                </c:pt>
                <c:pt idx="6">
                  <c:v>278</c:v>
                </c:pt>
                <c:pt idx="7">
                  <c:v>297</c:v>
                </c:pt>
                <c:pt idx="8">
                  <c:v>323</c:v>
                </c:pt>
                <c:pt idx="9">
                  <c:v>343</c:v>
                </c:pt>
                <c:pt idx="10">
                  <c:v>346</c:v>
                </c:pt>
                <c:pt idx="11">
                  <c:v>376</c:v>
                </c:pt>
                <c:pt idx="12">
                  <c:v>449</c:v>
                </c:pt>
                <c:pt idx="13">
                  <c:v>509</c:v>
                </c:pt>
                <c:pt idx="14">
                  <c:v>569</c:v>
                </c:pt>
                <c:pt idx="15">
                  <c:v>692</c:v>
                </c:pt>
                <c:pt idx="16">
                  <c:v>791</c:v>
                </c:pt>
                <c:pt idx="17">
                  <c:v>856</c:v>
                </c:pt>
                <c:pt idx="18">
                  <c:v>862</c:v>
                </c:pt>
                <c:pt idx="19">
                  <c:v>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F3C-4A2F-9EFE-2FB540CA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647136"/>
        <c:axId val="2003643808"/>
        <c:extLst>
          <c:ext xmlns:c15="http://schemas.microsoft.com/office/drawing/2012/chart" uri="{02D57815-91ED-43cb-92C2-25804820EDAC}">
            <c15:filteredAreaSeries>
              <c15:ser>
                <c:idx val="3"/>
                <c:order val="2"/>
                <c:tx>
                  <c:v>reflorestation tapajos</c:v>
                </c:tx>
                <c:spPr>
                  <a:solidFill>
                    <a:srgbClr val="935132">
                      <a:alpha val="44000"/>
                    </a:srgb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Subbs'!$AH$4:$AH$23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23.14</c:v>
                      </c:pt>
                      <c:pt idx="1">
                        <c:v>23.22</c:v>
                      </c:pt>
                      <c:pt idx="2">
                        <c:v>21.05</c:v>
                      </c:pt>
                      <c:pt idx="3">
                        <c:v>25.79</c:v>
                      </c:pt>
                      <c:pt idx="4">
                        <c:v>27.11</c:v>
                      </c:pt>
                      <c:pt idx="5">
                        <c:v>27.59</c:v>
                      </c:pt>
                      <c:pt idx="6">
                        <c:v>26.91</c:v>
                      </c:pt>
                      <c:pt idx="7">
                        <c:v>31.62</c:v>
                      </c:pt>
                      <c:pt idx="8">
                        <c:v>41.69</c:v>
                      </c:pt>
                      <c:pt idx="9">
                        <c:v>68.739999999999995</c:v>
                      </c:pt>
                      <c:pt idx="10">
                        <c:v>115.09</c:v>
                      </c:pt>
                      <c:pt idx="11">
                        <c:v>258.75</c:v>
                      </c:pt>
                      <c:pt idx="12">
                        <c:v>260.33999999999997</c:v>
                      </c:pt>
                      <c:pt idx="13">
                        <c:v>265.07</c:v>
                      </c:pt>
                      <c:pt idx="14">
                        <c:v>266.22000000000003</c:v>
                      </c:pt>
                      <c:pt idx="15">
                        <c:v>279.26</c:v>
                      </c:pt>
                      <c:pt idx="16">
                        <c:v>263.10000000000002</c:v>
                      </c:pt>
                      <c:pt idx="17">
                        <c:v>269.31</c:v>
                      </c:pt>
                      <c:pt idx="18">
                        <c:v>175</c:v>
                      </c:pt>
                      <c:pt idx="19">
                        <c:v>297.18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F3C-4A2F-9EFE-2FB540CA42F8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reflorestation madeira</c:v>
                </c:tx>
                <c:spPr>
                  <a:solidFill>
                    <a:srgbClr val="935132">
                      <a:alpha val="44000"/>
                    </a:srgb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Subbs'!$AR$4:$AR$23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34</c:v>
                      </c:pt>
                      <c:pt idx="1">
                        <c:v>35</c:v>
                      </c:pt>
                      <c:pt idx="2">
                        <c:v>34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36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43</c:v>
                      </c:pt>
                      <c:pt idx="10">
                        <c:v>45</c:v>
                      </c:pt>
                      <c:pt idx="11">
                        <c:v>74</c:v>
                      </c:pt>
                      <c:pt idx="12">
                        <c:v>74</c:v>
                      </c:pt>
                      <c:pt idx="13">
                        <c:v>75</c:v>
                      </c:pt>
                      <c:pt idx="14">
                        <c:v>74</c:v>
                      </c:pt>
                      <c:pt idx="15">
                        <c:v>83</c:v>
                      </c:pt>
                      <c:pt idx="16">
                        <c:v>74</c:v>
                      </c:pt>
                      <c:pt idx="17">
                        <c:v>76</c:v>
                      </c:pt>
                      <c:pt idx="18">
                        <c:v>72</c:v>
                      </c:pt>
                      <c:pt idx="19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3C-4A2F-9EFE-2FB540CA42F8}"/>
                  </c:ext>
                </c:extLst>
              </c15:ser>
            </c15:filteredAreaSeries>
            <c15:filteredAreaSeries>
              <c15:ser>
                <c:idx val="7"/>
                <c:order val="6"/>
                <c:tx>
                  <c:v>reflorestation xingu</c:v>
                </c:tx>
                <c:spPr>
                  <a:solidFill>
                    <a:srgbClr val="935132">
                      <a:alpha val="44000"/>
                    </a:srgb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Subbs'!$AM$4:$AM$23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23.61</c:v>
                      </c:pt>
                      <c:pt idx="1">
                        <c:v>23.68</c:v>
                      </c:pt>
                      <c:pt idx="2" formatCode="#,##0.0">
                        <c:v>23.57</c:v>
                      </c:pt>
                      <c:pt idx="3">
                        <c:v>29.12</c:v>
                      </c:pt>
                      <c:pt idx="4">
                        <c:v>29.33</c:v>
                      </c:pt>
                      <c:pt idx="5">
                        <c:v>29.48</c:v>
                      </c:pt>
                      <c:pt idx="6">
                        <c:v>29.68</c:v>
                      </c:pt>
                      <c:pt idx="7">
                        <c:v>30.68</c:v>
                      </c:pt>
                      <c:pt idx="8">
                        <c:v>32.380000000000003</c:v>
                      </c:pt>
                      <c:pt idx="9">
                        <c:v>37.520000000000003</c:v>
                      </c:pt>
                      <c:pt idx="10">
                        <c:v>51.11</c:v>
                      </c:pt>
                      <c:pt idx="11">
                        <c:v>113.59</c:v>
                      </c:pt>
                      <c:pt idx="12">
                        <c:v>115.45</c:v>
                      </c:pt>
                      <c:pt idx="13">
                        <c:v>118.26</c:v>
                      </c:pt>
                      <c:pt idx="14">
                        <c:v>119.65</c:v>
                      </c:pt>
                      <c:pt idx="15">
                        <c:v>131.51</c:v>
                      </c:pt>
                      <c:pt idx="16">
                        <c:v>124.93</c:v>
                      </c:pt>
                      <c:pt idx="17">
                        <c:v>132.91</c:v>
                      </c:pt>
                      <c:pt idx="18">
                        <c:v>137.43</c:v>
                      </c:pt>
                      <c:pt idx="19">
                        <c:v>157.57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F3C-4A2F-9EFE-2FB540CA42F8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8"/>
          <c:order val="9"/>
          <c:tx>
            <c:v>EBF solimoes</c:v>
          </c:tx>
          <c:spPr>
            <a:solidFill>
              <a:srgbClr val="274E13"/>
            </a:solidFill>
            <a:ln>
              <a:noFill/>
            </a:ln>
            <a:effectLst/>
          </c:spPr>
          <c:invertIfNegative val="0"/>
          <c:cat>
            <c:numRef>
              <c:f>'LULC - Subbs'!$AJ$4:$AJ$23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Subbs'!$AU$4:$AU$23</c:f>
              <c:numCache>
                <c:formatCode>#,##0.0</c:formatCode>
                <c:ptCount val="20"/>
                <c:pt idx="0">
                  <c:v>1690892</c:v>
                </c:pt>
                <c:pt idx="1">
                  <c:v>1689706</c:v>
                </c:pt>
                <c:pt idx="2">
                  <c:v>1687841</c:v>
                </c:pt>
                <c:pt idx="3">
                  <c:v>1684957</c:v>
                </c:pt>
                <c:pt idx="4">
                  <c:v>1683247</c:v>
                </c:pt>
                <c:pt idx="5">
                  <c:v>1681987</c:v>
                </c:pt>
                <c:pt idx="6">
                  <c:v>1680868</c:v>
                </c:pt>
                <c:pt idx="7">
                  <c:v>1679069</c:v>
                </c:pt>
                <c:pt idx="8">
                  <c:v>1676916</c:v>
                </c:pt>
                <c:pt idx="9">
                  <c:v>1676182</c:v>
                </c:pt>
                <c:pt idx="10">
                  <c:v>1675338</c:v>
                </c:pt>
                <c:pt idx="11">
                  <c:v>1673802</c:v>
                </c:pt>
                <c:pt idx="12">
                  <c:v>1672543</c:v>
                </c:pt>
                <c:pt idx="13">
                  <c:v>1670509</c:v>
                </c:pt>
                <c:pt idx="14">
                  <c:v>1668420</c:v>
                </c:pt>
                <c:pt idx="15">
                  <c:v>1666705</c:v>
                </c:pt>
                <c:pt idx="16">
                  <c:v>1664786</c:v>
                </c:pt>
                <c:pt idx="17">
                  <c:v>1662191</c:v>
                </c:pt>
                <c:pt idx="18">
                  <c:v>1659422</c:v>
                </c:pt>
                <c:pt idx="19">
                  <c:v>1650931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F3C-4A2F-9EFE-2FB540CA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95117792"/>
        <c:axId val="1895118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reflorestation negro</c:v>
                </c:tx>
                <c:spPr>
                  <a:solidFill>
                    <a:srgbClr val="935132">
                      <a:alpha val="44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Subbs'!$AC$4:$AC$23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47</c:v>
                      </c:pt>
                      <c:pt idx="15">
                        <c:v>65</c:v>
                      </c:pt>
                      <c:pt idx="16">
                        <c:v>74</c:v>
                      </c:pt>
                      <c:pt idx="17">
                        <c:v>95</c:v>
                      </c:pt>
                      <c:pt idx="18">
                        <c:v>99</c:v>
                      </c:pt>
                      <c:pt idx="1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F3C-4A2F-9EFE-2FB540CA42F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EBF negro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Subbs'!$AA$4:$AA$23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616578</c:v>
                      </c:pt>
                      <c:pt idx="1">
                        <c:v>616337</c:v>
                      </c:pt>
                      <c:pt idx="2">
                        <c:v>615793</c:v>
                      </c:pt>
                      <c:pt idx="3">
                        <c:v>615130</c:v>
                      </c:pt>
                      <c:pt idx="4">
                        <c:v>614884</c:v>
                      </c:pt>
                      <c:pt idx="5">
                        <c:v>614716</c:v>
                      </c:pt>
                      <c:pt idx="6">
                        <c:v>614650</c:v>
                      </c:pt>
                      <c:pt idx="7">
                        <c:v>614668</c:v>
                      </c:pt>
                      <c:pt idx="8">
                        <c:v>614817</c:v>
                      </c:pt>
                      <c:pt idx="9">
                        <c:v>614817</c:v>
                      </c:pt>
                      <c:pt idx="10">
                        <c:v>614733</c:v>
                      </c:pt>
                      <c:pt idx="11">
                        <c:v>614716</c:v>
                      </c:pt>
                      <c:pt idx="12">
                        <c:v>613975</c:v>
                      </c:pt>
                      <c:pt idx="13">
                        <c:v>613169</c:v>
                      </c:pt>
                      <c:pt idx="14">
                        <c:v>612540</c:v>
                      </c:pt>
                      <c:pt idx="15">
                        <c:v>612335</c:v>
                      </c:pt>
                      <c:pt idx="16">
                        <c:v>611728</c:v>
                      </c:pt>
                      <c:pt idx="17">
                        <c:v>611308</c:v>
                      </c:pt>
                      <c:pt idx="18">
                        <c:v>611182</c:v>
                      </c:pt>
                      <c:pt idx="19">
                        <c:v>609325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3C-4A2F-9EFE-2FB540CA42F8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EBF Tapajos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Subbs'!$AF$4:$AF$23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350225.19</c:v>
                      </c:pt>
                      <c:pt idx="1">
                        <c:v>345746.51</c:v>
                      </c:pt>
                      <c:pt idx="2">
                        <c:v>339639.4</c:v>
                      </c:pt>
                      <c:pt idx="3">
                        <c:v>329246.78999999998</c:v>
                      </c:pt>
                      <c:pt idx="4">
                        <c:v>326435.48</c:v>
                      </c:pt>
                      <c:pt idx="5">
                        <c:v>325227.39</c:v>
                      </c:pt>
                      <c:pt idx="6">
                        <c:v>323931.68</c:v>
                      </c:pt>
                      <c:pt idx="7">
                        <c:v>323421.76</c:v>
                      </c:pt>
                      <c:pt idx="8">
                        <c:v>323332.43</c:v>
                      </c:pt>
                      <c:pt idx="9">
                        <c:v>323675.8</c:v>
                      </c:pt>
                      <c:pt idx="10">
                        <c:v>322559.63</c:v>
                      </c:pt>
                      <c:pt idx="11">
                        <c:v>322125.32</c:v>
                      </c:pt>
                      <c:pt idx="12">
                        <c:v>321125.44</c:v>
                      </c:pt>
                      <c:pt idx="13">
                        <c:v>320342.18</c:v>
                      </c:pt>
                      <c:pt idx="14">
                        <c:v>319474.7</c:v>
                      </c:pt>
                      <c:pt idx="15">
                        <c:v>318931.75</c:v>
                      </c:pt>
                      <c:pt idx="16">
                        <c:v>318313.61</c:v>
                      </c:pt>
                      <c:pt idx="17">
                        <c:v>317315.15999999997</c:v>
                      </c:pt>
                      <c:pt idx="18">
                        <c:v>316617.93</c:v>
                      </c:pt>
                      <c:pt idx="19">
                        <c:v>314282.90000000002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3C-4A2F-9EFE-2FB540CA4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EBF madeira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Subbs'!$AP$4:$AP$23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862960</c:v>
                      </c:pt>
                      <c:pt idx="1">
                        <c:v>856518</c:v>
                      </c:pt>
                      <c:pt idx="2">
                        <c:v>848774</c:v>
                      </c:pt>
                      <c:pt idx="3">
                        <c:v>836296</c:v>
                      </c:pt>
                      <c:pt idx="4">
                        <c:v>832169</c:v>
                      </c:pt>
                      <c:pt idx="5">
                        <c:v>829844</c:v>
                      </c:pt>
                      <c:pt idx="6">
                        <c:v>826173</c:v>
                      </c:pt>
                      <c:pt idx="7">
                        <c:v>824916</c:v>
                      </c:pt>
                      <c:pt idx="8">
                        <c:v>822772</c:v>
                      </c:pt>
                      <c:pt idx="9">
                        <c:v>820050</c:v>
                      </c:pt>
                      <c:pt idx="10">
                        <c:v>817422</c:v>
                      </c:pt>
                      <c:pt idx="11">
                        <c:v>815885</c:v>
                      </c:pt>
                      <c:pt idx="12">
                        <c:v>813128</c:v>
                      </c:pt>
                      <c:pt idx="13">
                        <c:v>809891</c:v>
                      </c:pt>
                      <c:pt idx="14">
                        <c:v>805808</c:v>
                      </c:pt>
                      <c:pt idx="15">
                        <c:v>801255</c:v>
                      </c:pt>
                      <c:pt idx="16">
                        <c:v>796009</c:v>
                      </c:pt>
                      <c:pt idx="17">
                        <c:v>790403</c:v>
                      </c:pt>
                      <c:pt idx="18">
                        <c:v>787280</c:v>
                      </c:pt>
                      <c:pt idx="19">
                        <c:v>780196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F3C-4A2F-9EFE-2FB540CA42F8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v>EBF xingu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Subbs'!$AJ$4:$AJ$23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Subbs'!$AK$4:$AK$23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412325.65</c:v>
                      </c:pt>
                      <c:pt idx="1">
                        <c:v>408416.09</c:v>
                      </c:pt>
                      <c:pt idx="2">
                        <c:v>401588.18</c:v>
                      </c:pt>
                      <c:pt idx="3">
                        <c:v>392167</c:v>
                      </c:pt>
                      <c:pt idx="4">
                        <c:v>389076.52</c:v>
                      </c:pt>
                      <c:pt idx="5">
                        <c:v>386511.48</c:v>
                      </c:pt>
                      <c:pt idx="6">
                        <c:v>383662.99</c:v>
                      </c:pt>
                      <c:pt idx="7">
                        <c:v>382593.8</c:v>
                      </c:pt>
                      <c:pt idx="8">
                        <c:v>382075.8</c:v>
                      </c:pt>
                      <c:pt idx="9">
                        <c:v>380916.88</c:v>
                      </c:pt>
                      <c:pt idx="10">
                        <c:v>380196.7</c:v>
                      </c:pt>
                      <c:pt idx="11">
                        <c:v>379519.91</c:v>
                      </c:pt>
                      <c:pt idx="12">
                        <c:v>378502.52</c:v>
                      </c:pt>
                      <c:pt idx="13">
                        <c:v>377339.19</c:v>
                      </c:pt>
                      <c:pt idx="14">
                        <c:v>376296.92</c:v>
                      </c:pt>
                      <c:pt idx="15">
                        <c:v>375218.1</c:v>
                      </c:pt>
                      <c:pt idx="16">
                        <c:v>373466.34</c:v>
                      </c:pt>
                      <c:pt idx="17">
                        <c:v>372287.09</c:v>
                      </c:pt>
                      <c:pt idx="18">
                        <c:v>370397.4</c:v>
                      </c:pt>
                      <c:pt idx="19">
                        <c:v>365442.57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3C-4A2F-9EFE-2FB540CA42F8}"/>
                  </c:ext>
                </c:extLst>
              </c15:ser>
            </c15:filteredBarSeries>
          </c:ext>
        </c:extLst>
      </c:barChart>
      <c:catAx>
        <c:axId val="18951177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n-US"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95118208"/>
        <c:crosses val="autoZero"/>
        <c:auto val="1"/>
        <c:lblAlgn val="ctr"/>
        <c:lblOffset val="100"/>
        <c:noMultiLvlLbl val="0"/>
      </c:catAx>
      <c:valAx>
        <c:axId val="1895118208"/>
        <c:scaling>
          <c:orientation val="minMax"/>
          <c:max val="1691000"/>
          <c:min val="16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2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rPr>
                  <a:t>Area (km²)</a:t>
                </a:r>
              </a:p>
            </c:rich>
          </c:tx>
          <c:layout>
            <c:manualLayout>
              <c:xMode val="edge"/>
              <c:yMode val="edge"/>
              <c:x val="2.1262227068116167E-3"/>
              <c:y val="0.32303032684441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24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95117792"/>
        <c:crosses val="autoZero"/>
        <c:crossBetween val="between"/>
      </c:valAx>
      <c:valAx>
        <c:axId val="2003643808"/>
        <c:scaling>
          <c:orientation val="minMax"/>
          <c:max val="950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03647136"/>
        <c:crosses val="max"/>
        <c:crossBetween val="between"/>
        <c:majorUnit val="150"/>
      </c:valAx>
      <c:catAx>
        <c:axId val="200364713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0364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Forest 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Formation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Tapajós </a:t>
            </a: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subbasin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152811665714277"/>
          <c:y val="0.11370973363346597"/>
          <c:w val="0.85420450963234262"/>
          <c:h val="0.71923189769288309"/>
        </c:manualLayout>
      </c:layout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89935232"/>
        <c:axId val="766235648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Plant forest Negro river</c:v>
                </c:tx>
                <c:spPr>
                  <a:solidFill>
                    <a:srgbClr val="935132">
                      <a:alpha val="82000"/>
                    </a:srgbClr>
                  </a:solidFill>
                  <a:ln>
                    <a:solidFill>
                      <a:srgbClr val="935132"/>
                    </a:solidFill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Subbs'!$AC$4:$AC$23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47</c:v>
                      </c:pt>
                      <c:pt idx="15">
                        <c:v>65</c:v>
                      </c:pt>
                      <c:pt idx="16">
                        <c:v>74</c:v>
                      </c:pt>
                      <c:pt idx="17">
                        <c:v>95</c:v>
                      </c:pt>
                      <c:pt idx="18">
                        <c:v>99</c:v>
                      </c:pt>
                      <c:pt idx="1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F21-4F27-ACAD-54ACFB2F6754}"/>
                  </c:ext>
                </c:extLst>
              </c15:ser>
            </c15:filteredAreaSeries>
            <c15:filteredAreaSeries>
              <c15:ser>
                <c:idx val="9"/>
                <c:order val="8"/>
                <c:tx>
                  <c:v>Plant forest Solimões river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Subbs'!$AV$5</c15:sqref>
                        </c15:formulaRef>
                      </c:ext>
                    </c:extLst>
                    <c:numCache>
                      <c:formatCode>#,##0.0</c:formatCode>
                      <c:ptCount val="1"/>
                      <c:pt idx="0">
                        <c:v>-1186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21-4F27-ACAD-54ACFB2F6754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3"/>
          <c:order val="4"/>
          <c:tx>
            <c:v>Forest formation Tapajós river</c:v>
          </c:tx>
          <c:spPr>
            <a:solidFill>
              <a:srgbClr val="274E13"/>
            </a:solidFill>
            <a:ln>
              <a:noFill/>
            </a:ln>
            <a:effectLst/>
          </c:spPr>
          <c:invertIfNegative val="0"/>
          <c:cat>
            <c:numRef>
              <c:f>'LULC - Subbs'!$Z$4:$Z$23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Subbs'!$AF$4:$AF$23</c:f>
              <c:numCache>
                <c:formatCode>#,##0.0</c:formatCode>
                <c:ptCount val="20"/>
                <c:pt idx="0">
                  <c:v>350225.19</c:v>
                </c:pt>
                <c:pt idx="1">
                  <c:v>345746.51</c:v>
                </c:pt>
                <c:pt idx="2">
                  <c:v>339639.4</c:v>
                </c:pt>
                <c:pt idx="3">
                  <c:v>329246.78999999998</c:v>
                </c:pt>
                <c:pt idx="4">
                  <c:v>326435.48</c:v>
                </c:pt>
                <c:pt idx="5">
                  <c:v>325227.39</c:v>
                </c:pt>
                <c:pt idx="6">
                  <c:v>323931.68</c:v>
                </c:pt>
                <c:pt idx="7">
                  <c:v>323421.76</c:v>
                </c:pt>
                <c:pt idx="8">
                  <c:v>323332.43</c:v>
                </c:pt>
                <c:pt idx="9">
                  <c:v>323675.8</c:v>
                </c:pt>
                <c:pt idx="10">
                  <c:v>322559.63</c:v>
                </c:pt>
                <c:pt idx="11">
                  <c:v>322125.32</c:v>
                </c:pt>
                <c:pt idx="12">
                  <c:v>321125.44</c:v>
                </c:pt>
                <c:pt idx="13">
                  <c:v>320342.18</c:v>
                </c:pt>
                <c:pt idx="14">
                  <c:v>319474.7</c:v>
                </c:pt>
                <c:pt idx="15">
                  <c:v>318931.75</c:v>
                </c:pt>
                <c:pt idx="16">
                  <c:v>318313.61</c:v>
                </c:pt>
                <c:pt idx="17">
                  <c:v>317315.15999999997</c:v>
                </c:pt>
                <c:pt idx="18">
                  <c:v>316617.93</c:v>
                </c:pt>
                <c:pt idx="19">
                  <c:v>314282.90000000002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F21-4F27-ACAD-54ACFB2F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174336"/>
        <c:axId val="646542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Forest formation Negro river</c:v>
                </c:tx>
                <c:spPr>
                  <a:solidFill>
                    <a:srgbClr val="274E13"/>
                  </a:solidFill>
                  <a:ln>
                    <a:solidFill>
                      <a:srgbClr val="274E13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Subbs'!$AA$4:$AA$23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616578</c:v>
                      </c:pt>
                      <c:pt idx="1">
                        <c:v>616337</c:v>
                      </c:pt>
                      <c:pt idx="2">
                        <c:v>615793</c:v>
                      </c:pt>
                      <c:pt idx="3">
                        <c:v>615130</c:v>
                      </c:pt>
                      <c:pt idx="4">
                        <c:v>614884</c:v>
                      </c:pt>
                      <c:pt idx="5">
                        <c:v>614716</c:v>
                      </c:pt>
                      <c:pt idx="6">
                        <c:v>614650</c:v>
                      </c:pt>
                      <c:pt idx="7">
                        <c:v>614668</c:v>
                      </c:pt>
                      <c:pt idx="8">
                        <c:v>614817</c:v>
                      </c:pt>
                      <c:pt idx="9">
                        <c:v>614817</c:v>
                      </c:pt>
                      <c:pt idx="10">
                        <c:v>614733</c:v>
                      </c:pt>
                      <c:pt idx="11">
                        <c:v>614716</c:v>
                      </c:pt>
                      <c:pt idx="12">
                        <c:v>613975</c:v>
                      </c:pt>
                      <c:pt idx="13">
                        <c:v>613169</c:v>
                      </c:pt>
                      <c:pt idx="14">
                        <c:v>612540</c:v>
                      </c:pt>
                      <c:pt idx="15">
                        <c:v>612335</c:v>
                      </c:pt>
                      <c:pt idx="16">
                        <c:v>611728</c:v>
                      </c:pt>
                      <c:pt idx="17">
                        <c:v>611308</c:v>
                      </c:pt>
                      <c:pt idx="18">
                        <c:v>611182</c:v>
                      </c:pt>
                      <c:pt idx="19">
                        <c:v>609325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F21-4F27-ACAD-54ACFB2F6754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v>Forest formation Solimões river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Subbs'!$AU$4:$AU$23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1690892</c:v>
                      </c:pt>
                      <c:pt idx="1">
                        <c:v>1689706</c:v>
                      </c:pt>
                      <c:pt idx="2">
                        <c:v>1687841</c:v>
                      </c:pt>
                      <c:pt idx="3">
                        <c:v>1684957</c:v>
                      </c:pt>
                      <c:pt idx="4">
                        <c:v>1683247</c:v>
                      </c:pt>
                      <c:pt idx="5">
                        <c:v>1681987</c:v>
                      </c:pt>
                      <c:pt idx="6">
                        <c:v>1680868</c:v>
                      </c:pt>
                      <c:pt idx="7">
                        <c:v>1679069</c:v>
                      </c:pt>
                      <c:pt idx="8">
                        <c:v>1676916</c:v>
                      </c:pt>
                      <c:pt idx="9">
                        <c:v>1676182</c:v>
                      </c:pt>
                      <c:pt idx="10">
                        <c:v>1675338</c:v>
                      </c:pt>
                      <c:pt idx="11">
                        <c:v>1673802</c:v>
                      </c:pt>
                      <c:pt idx="12">
                        <c:v>1672543</c:v>
                      </c:pt>
                      <c:pt idx="13">
                        <c:v>1670509</c:v>
                      </c:pt>
                      <c:pt idx="14">
                        <c:v>1668420</c:v>
                      </c:pt>
                      <c:pt idx="15">
                        <c:v>1666705</c:v>
                      </c:pt>
                      <c:pt idx="16">
                        <c:v>1664786</c:v>
                      </c:pt>
                      <c:pt idx="17">
                        <c:v>1662191</c:v>
                      </c:pt>
                      <c:pt idx="18">
                        <c:v>1659422</c:v>
                      </c:pt>
                      <c:pt idx="19">
                        <c:v>1650931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21-4F27-ACAD-54ACFB2F6754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v>Forest formation Madeira river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Subbs'!$AP$4:$AP$23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862960</c:v>
                      </c:pt>
                      <c:pt idx="1">
                        <c:v>856518</c:v>
                      </c:pt>
                      <c:pt idx="2">
                        <c:v>848774</c:v>
                      </c:pt>
                      <c:pt idx="3">
                        <c:v>836296</c:v>
                      </c:pt>
                      <c:pt idx="4">
                        <c:v>832169</c:v>
                      </c:pt>
                      <c:pt idx="5">
                        <c:v>829844</c:v>
                      </c:pt>
                      <c:pt idx="6">
                        <c:v>826173</c:v>
                      </c:pt>
                      <c:pt idx="7">
                        <c:v>824916</c:v>
                      </c:pt>
                      <c:pt idx="8">
                        <c:v>822772</c:v>
                      </c:pt>
                      <c:pt idx="9">
                        <c:v>820050</c:v>
                      </c:pt>
                      <c:pt idx="10">
                        <c:v>817422</c:v>
                      </c:pt>
                      <c:pt idx="11">
                        <c:v>815885</c:v>
                      </c:pt>
                      <c:pt idx="12">
                        <c:v>813128</c:v>
                      </c:pt>
                      <c:pt idx="13">
                        <c:v>809891</c:v>
                      </c:pt>
                      <c:pt idx="14">
                        <c:v>805808</c:v>
                      </c:pt>
                      <c:pt idx="15">
                        <c:v>801255</c:v>
                      </c:pt>
                      <c:pt idx="16">
                        <c:v>796009</c:v>
                      </c:pt>
                      <c:pt idx="17">
                        <c:v>790403</c:v>
                      </c:pt>
                      <c:pt idx="18">
                        <c:v>787280</c:v>
                      </c:pt>
                      <c:pt idx="19">
                        <c:v>780196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21-4F27-ACAD-54ACFB2F6754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v>Forest formation Xingu river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Subbs'!$AK$4:$AK$23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412325.65</c:v>
                      </c:pt>
                      <c:pt idx="1">
                        <c:v>408416.09</c:v>
                      </c:pt>
                      <c:pt idx="2">
                        <c:v>401588.18</c:v>
                      </c:pt>
                      <c:pt idx="3">
                        <c:v>392167</c:v>
                      </c:pt>
                      <c:pt idx="4">
                        <c:v>389076.52</c:v>
                      </c:pt>
                      <c:pt idx="5">
                        <c:v>386511.48</c:v>
                      </c:pt>
                      <c:pt idx="6">
                        <c:v>383662.99</c:v>
                      </c:pt>
                      <c:pt idx="7">
                        <c:v>382593.8</c:v>
                      </c:pt>
                      <c:pt idx="8">
                        <c:v>382075.8</c:v>
                      </c:pt>
                      <c:pt idx="9">
                        <c:v>380916.88</c:v>
                      </c:pt>
                      <c:pt idx="10">
                        <c:v>380196.7</c:v>
                      </c:pt>
                      <c:pt idx="11">
                        <c:v>379519.91</c:v>
                      </c:pt>
                      <c:pt idx="12">
                        <c:v>378502.52</c:v>
                      </c:pt>
                      <c:pt idx="13">
                        <c:v>377339.19</c:v>
                      </c:pt>
                      <c:pt idx="14">
                        <c:v>376296.92</c:v>
                      </c:pt>
                      <c:pt idx="15">
                        <c:v>375218.1</c:v>
                      </c:pt>
                      <c:pt idx="16">
                        <c:v>373466.34</c:v>
                      </c:pt>
                      <c:pt idx="17">
                        <c:v>372287.09</c:v>
                      </c:pt>
                      <c:pt idx="18">
                        <c:v>370397.4</c:v>
                      </c:pt>
                      <c:pt idx="19">
                        <c:v>365442.57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21-4F27-ACAD-54ACFB2F6754}"/>
                  </c:ext>
                </c:extLst>
              </c15:ser>
            </c15:filteredBarSeries>
            <c15:filteredBarSeries>
              <c15:ser>
                <c:idx val="5"/>
                <c:order val="6"/>
                <c:tx>
                  <c:v>Plant forest Madeira river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Subbs'!$AR$4:$AR$23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34</c:v>
                      </c:pt>
                      <c:pt idx="1">
                        <c:v>35</c:v>
                      </c:pt>
                      <c:pt idx="2">
                        <c:v>34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36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43</c:v>
                      </c:pt>
                      <c:pt idx="10">
                        <c:v>45</c:v>
                      </c:pt>
                      <c:pt idx="11">
                        <c:v>74</c:v>
                      </c:pt>
                      <c:pt idx="12">
                        <c:v>74</c:v>
                      </c:pt>
                      <c:pt idx="13">
                        <c:v>75</c:v>
                      </c:pt>
                      <c:pt idx="14">
                        <c:v>74</c:v>
                      </c:pt>
                      <c:pt idx="15">
                        <c:v>83</c:v>
                      </c:pt>
                      <c:pt idx="16">
                        <c:v>74</c:v>
                      </c:pt>
                      <c:pt idx="17">
                        <c:v>76</c:v>
                      </c:pt>
                      <c:pt idx="18">
                        <c:v>72</c:v>
                      </c:pt>
                      <c:pt idx="19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21-4F27-ACAD-54ACFB2F675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Plant forest Xingu river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Subbs'!$AM$4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23.61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21-4F27-ACAD-54ACFB2F6754}"/>
                  </c:ext>
                </c:extLst>
              </c15:ser>
            </c15:filteredBarSeries>
          </c:ext>
        </c:extLst>
      </c:barChart>
      <c:catAx>
        <c:axId val="6471743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42544"/>
        <c:crosses val="autoZero"/>
        <c:auto val="1"/>
        <c:lblAlgn val="ctr"/>
        <c:lblOffset val="100"/>
        <c:noMultiLvlLbl val="0"/>
      </c:catAx>
      <c:valAx>
        <c:axId val="646542544"/>
        <c:scaling>
          <c:orientation val="minMax"/>
          <c:max val="355000"/>
          <c:min val="3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Area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174336"/>
        <c:crosses val="autoZero"/>
        <c:crossBetween val="between"/>
        <c:majorUnit val="5000"/>
      </c:valAx>
      <c:valAx>
        <c:axId val="766235648"/>
        <c:scaling>
          <c:orientation val="minMax"/>
          <c:max val="300"/>
          <c:min val="0"/>
        </c:scaling>
        <c:delete val="1"/>
        <c:axPos val="r"/>
        <c:numFmt formatCode="#,##0" sourceLinked="0"/>
        <c:majorTickMark val="out"/>
        <c:minorTickMark val="none"/>
        <c:tickLblPos val="nextTo"/>
        <c:crossAx val="389935232"/>
        <c:crosses val="max"/>
        <c:crossBetween val="between"/>
        <c:majorUnit val="30"/>
      </c:valAx>
      <c:catAx>
        <c:axId val="3899352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6623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Forest 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Formation</a:t>
            </a:r>
            <a:r>
              <a:rPr lang="en-US" b="1">
                <a:solidFill>
                  <a:sysClr val="windowText" lastClr="000000"/>
                </a:solidFill>
              </a:rPr>
              <a:t> Negro subbasin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60531252132651"/>
          <c:y val="0.11370977628582959"/>
          <c:w val="0.83357294282931327"/>
          <c:h val="0.71923189769288309"/>
        </c:manualLayout>
      </c:layout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89935232"/>
        <c:axId val="766235648"/>
        <c:extLst>
          <c:ext xmlns:c15="http://schemas.microsoft.com/office/drawing/2012/chart" uri="{02D57815-91ED-43cb-92C2-25804820EDAC}">
            <c15:filteredAreaSeries>
              <c15:ser>
                <c:idx val="9"/>
                <c:order val="8"/>
                <c:tx>
                  <c:v>Plant forest Solimões river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Subbs'!$AV$5</c15:sqref>
                        </c15:formulaRef>
                      </c:ext>
                    </c:extLst>
                    <c:numCache>
                      <c:formatCode>#,##0.0</c:formatCode>
                      <c:ptCount val="1"/>
                      <c:pt idx="0">
                        <c:v>-1186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842-4B89-9B1F-306082E3BC6A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0"/>
          <c:order val="0"/>
          <c:tx>
            <c:v>Forest formation Negro river</c:v>
          </c:tx>
          <c:spPr>
            <a:solidFill>
              <a:srgbClr val="274E13"/>
            </a:solidFill>
            <a:ln>
              <a:solidFill>
                <a:srgbClr val="274E13"/>
              </a:solidFill>
            </a:ln>
            <a:effectLst/>
          </c:spPr>
          <c:invertIfNegative val="0"/>
          <c:cat>
            <c:numRef>
              <c:f>'LULC - Subbs'!$Z$4:$Z$23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Subbs'!$AA$4:$AA$23</c:f>
              <c:numCache>
                <c:formatCode>#,##0.0</c:formatCode>
                <c:ptCount val="20"/>
                <c:pt idx="0">
                  <c:v>616578</c:v>
                </c:pt>
                <c:pt idx="1">
                  <c:v>616337</c:v>
                </c:pt>
                <c:pt idx="2">
                  <c:v>615793</c:v>
                </c:pt>
                <c:pt idx="3">
                  <c:v>615130</c:v>
                </c:pt>
                <c:pt idx="4">
                  <c:v>614884</c:v>
                </c:pt>
                <c:pt idx="5">
                  <c:v>614716</c:v>
                </c:pt>
                <c:pt idx="6">
                  <c:v>614650</c:v>
                </c:pt>
                <c:pt idx="7">
                  <c:v>614668</c:v>
                </c:pt>
                <c:pt idx="8">
                  <c:v>614817</c:v>
                </c:pt>
                <c:pt idx="9">
                  <c:v>614817</c:v>
                </c:pt>
                <c:pt idx="10">
                  <c:v>614733</c:v>
                </c:pt>
                <c:pt idx="11">
                  <c:v>614716</c:v>
                </c:pt>
                <c:pt idx="12">
                  <c:v>613975</c:v>
                </c:pt>
                <c:pt idx="13">
                  <c:v>613169</c:v>
                </c:pt>
                <c:pt idx="14">
                  <c:v>612540</c:v>
                </c:pt>
                <c:pt idx="15">
                  <c:v>612335</c:v>
                </c:pt>
                <c:pt idx="16">
                  <c:v>611728</c:v>
                </c:pt>
                <c:pt idx="17">
                  <c:v>611308</c:v>
                </c:pt>
                <c:pt idx="18">
                  <c:v>611182</c:v>
                </c:pt>
                <c:pt idx="19">
                  <c:v>609325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2-4B89-9B1F-306082E3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174336"/>
        <c:axId val="646542544"/>
        <c:extLst>
          <c:ext xmlns:c15="http://schemas.microsoft.com/office/drawing/2012/chart" uri="{02D57815-91ED-43cb-92C2-25804820EDAC}">
            <c15:filteredBarSeries>
              <c15:ser>
                <c:idx val="8"/>
                <c:order val="1"/>
                <c:tx>
                  <c:v>Forest formation Solimões river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Subbs'!$AU$4:$AU$23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1690892</c:v>
                      </c:pt>
                      <c:pt idx="1">
                        <c:v>1689706</c:v>
                      </c:pt>
                      <c:pt idx="2">
                        <c:v>1687841</c:v>
                      </c:pt>
                      <c:pt idx="3">
                        <c:v>1684957</c:v>
                      </c:pt>
                      <c:pt idx="4">
                        <c:v>1683247</c:v>
                      </c:pt>
                      <c:pt idx="5">
                        <c:v>1681987</c:v>
                      </c:pt>
                      <c:pt idx="6">
                        <c:v>1680868</c:v>
                      </c:pt>
                      <c:pt idx="7">
                        <c:v>1679069</c:v>
                      </c:pt>
                      <c:pt idx="8">
                        <c:v>1676916</c:v>
                      </c:pt>
                      <c:pt idx="9">
                        <c:v>1676182</c:v>
                      </c:pt>
                      <c:pt idx="10">
                        <c:v>1675338</c:v>
                      </c:pt>
                      <c:pt idx="11">
                        <c:v>1673802</c:v>
                      </c:pt>
                      <c:pt idx="12">
                        <c:v>1672543</c:v>
                      </c:pt>
                      <c:pt idx="13">
                        <c:v>1670509</c:v>
                      </c:pt>
                      <c:pt idx="14">
                        <c:v>1668420</c:v>
                      </c:pt>
                      <c:pt idx="15">
                        <c:v>1666705</c:v>
                      </c:pt>
                      <c:pt idx="16">
                        <c:v>1664786</c:v>
                      </c:pt>
                      <c:pt idx="17">
                        <c:v>1662191</c:v>
                      </c:pt>
                      <c:pt idx="18">
                        <c:v>1659422</c:v>
                      </c:pt>
                      <c:pt idx="19">
                        <c:v>1650931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842-4B89-9B1F-306082E3BC6A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v>Forest formation Madeira river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Subbs'!$AP$4:$AP$23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862960</c:v>
                      </c:pt>
                      <c:pt idx="1">
                        <c:v>856518</c:v>
                      </c:pt>
                      <c:pt idx="2">
                        <c:v>848774</c:v>
                      </c:pt>
                      <c:pt idx="3">
                        <c:v>836296</c:v>
                      </c:pt>
                      <c:pt idx="4">
                        <c:v>832169</c:v>
                      </c:pt>
                      <c:pt idx="5">
                        <c:v>829844</c:v>
                      </c:pt>
                      <c:pt idx="6">
                        <c:v>826173</c:v>
                      </c:pt>
                      <c:pt idx="7">
                        <c:v>824916</c:v>
                      </c:pt>
                      <c:pt idx="8">
                        <c:v>822772</c:v>
                      </c:pt>
                      <c:pt idx="9">
                        <c:v>820050</c:v>
                      </c:pt>
                      <c:pt idx="10">
                        <c:v>817422</c:v>
                      </c:pt>
                      <c:pt idx="11">
                        <c:v>815885</c:v>
                      </c:pt>
                      <c:pt idx="12">
                        <c:v>813128</c:v>
                      </c:pt>
                      <c:pt idx="13">
                        <c:v>809891</c:v>
                      </c:pt>
                      <c:pt idx="14">
                        <c:v>805808</c:v>
                      </c:pt>
                      <c:pt idx="15">
                        <c:v>801255</c:v>
                      </c:pt>
                      <c:pt idx="16">
                        <c:v>796009</c:v>
                      </c:pt>
                      <c:pt idx="17">
                        <c:v>790403</c:v>
                      </c:pt>
                      <c:pt idx="18">
                        <c:v>787280</c:v>
                      </c:pt>
                      <c:pt idx="19">
                        <c:v>780196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42-4B89-9B1F-306082E3BC6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Forest formation Tapajós river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Subbs'!$AF$4:$AF$23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350225.19</c:v>
                      </c:pt>
                      <c:pt idx="1">
                        <c:v>345746.51</c:v>
                      </c:pt>
                      <c:pt idx="2">
                        <c:v>339639.4</c:v>
                      </c:pt>
                      <c:pt idx="3">
                        <c:v>329246.78999999998</c:v>
                      </c:pt>
                      <c:pt idx="4">
                        <c:v>326435.48</c:v>
                      </c:pt>
                      <c:pt idx="5">
                        <c:v>325227.39</c:v>
                      </c:pt>
                      <c:pt idx="6">
                        <c:v>323931.68</c:v>
                      </c:pt>
                      <c:pt idx="7">
                        <c:v>323421.76</c:v>
                      </c:pt>
                      <c:pt idx="8">
                        <c:v>323332.43</c:v>
                      </c:pt>
                      <c:pt idx="9">
                        <c:v>323675.8</c:v>
                      </c:pt>
                      <c:pt idx="10">
                        <c:v>322559.63</c:v>
                      </c:pt>
                      <c:pt idx="11">
                        <c:v>322125.32</c:v>
                      </c:pt>
                      <c:pt idx="12">
                        <c:v>321125.44</c:v>
                      </c:pt>
                      <c:pt idx="13">
                        <c:v>320342.18</c:v>
                      </c:pt>
                      <c:pt idx="14">
                        <c:v>319474.7</c:v>
                      </c:pt>
                      <c:pt idx="15">
                        <c:v>318931.75</c:v>
                      </c:pt>
                      <c:pt idx="16">
                        <c:v>318313.61</c:v>
                      </c:pt>
                      <c:pt idx="17">
                        <c:v>317315.15999999997</c:v>
                      </c:pt>
                      <c:pt idx="18">
                        <c:v>316617.93</c:v>
                      </c:pt>
                      <c:pt idx="19">
                        <c:v>314282.90000000002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42-4B89-9B1F-306082E3BC6A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v>Forest formation Xingu river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Subbs'!$AK$4:$AK$23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412325.65</c:v>
                      </c:pt>
                      <c:pt idx="1">
                        <c:v>408416.09</c:v>
                      </c:pt>
                      <c:pt idx="2">
                        <c:v>401588.18</c:v>
                      </c:pt>
                      <c:pt idx="3">
                        <c:v>392167</c:v>
                      </c:pt>
                      <c:pt idx="4">
                        <c:v>389076.52</c:v>
                      </c:pt>
                      <c:pt idx="5">
                        <c:v>386511.48</c:v>
                      </c:pt>
                      <c:pt idx="6">
                        <c:v>383662.99</c:v>
                      </c:pt>
                      <c:pt idx="7">
                        <c:v>382593.8</c:v>
                      </c:pt>
                      <c:pt idx="8">
                        <c:v>382075.8</c:v>
                      </c:pt>
                      <c:pt idx="9">
                        <c:v>380916.88</c:v>
                      </c:pt>
                      <c:pt idx="10">
                        <c:v>380196.7</c:v>
                      </c:pt>
                      <c:pt idx="11">
                        <c:v>379519.91</c:v>
                      </c:pt>
                      <c:pt idx="12">
                        <c:v>378502.52</c:v>
                      </c:pt>
                      <c:pt idx="13">
                        <c:v>377339.19</c:v>
                      </c:pt>
                      <c:pt idx="14">
                        <c:v>376296.92</c:v>
                      </c:pt>
                      <c:pt idx="15">
                        <c:v>375218.1</c:v>
                      </c:pt>
                      <c:pt idx="16">
                        <c:v>373466.34</c:v>
                      </c:pt>
                      <c:pt idx="17">
                        <c:v>372287.09</c:v>
                      </c:pt>
                      <c:pt idx="18">
                        <c:v>370397.4</c:v>
                      </c:pt>
                      <c:pt idx="19">
                        <c:v>365442.57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42-4B89-9B1F-306082E3BC6A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v>Plant forest Tapajós river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Subbs'!$AH$4:$AH$23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23.14</c:v>
                      </c:pt>
                      <c:pt idx="1">
                        <c:v>23.22</c:v>
                      </c:pt>
                      <c:pt idx="2">
                        <c:v>21.05</c:v>
                      </c:pt>
                      <c:pt idx="3">
                        <c:v>25.79</c:v>
                      </c:pt>
                      <c:pt idx="4">
                        <c:v>27.11</c:v>
                      </c:pt>
                      <c:pt idx="5">
                        <c:v>27.59</c:v>
                      </c:pt>
                      <c:pt idx="6">
                        <c:v>26.91</c:v>
                      </c:pt>
                      <c:pt idx="7">
                        <c:v>31.62</c:v>
                      </c:pt>
                      <c:pt idx="8">
                        <c:v>41.69</c:v>
                      </c:pt>
                      <c:pt idx="9">
                        <c:v>68.739999999999995</c:v>
                      </c:pt>
                      <c:pt idx="10">
                        <c:v>115.09</c:v>
                      </c:pt>
                      <c:pt idx="11">
                        <c:v>258.75</c:v>
                      </c:pt>
                      <c:pt idx="12">
                        <c:v>260.33999999999997</c:v>
                      </c:pt>
                      <c:pt idx="13">
                        <c:v>265.07</c:v>
                      </c:pt>
                      <c:pt idx="14">
                        <c:v>266.22000000000003</c:v>
                      </c:pt>
                      <c:pt idx="15">
                        <c:v>279.26</c:v>
                      </c:pt>
                      <c:pt idx="16">
                        <c:v>263.10000000000002</c:v>
                      </c:pt>
                      <c:pt idx="17">
                        <c:v>269.31</c:v>
                      </c:pt>
                      <c:pt idx="18">
                        <c:v>175</c:v>
                      </c:pt>
                      <c:pt idx="19">
                        <c:v>297.18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42-4B89-9B1F-306082E3BC6A}"/>
                  </c:ext>
                </c:extLst>
              </c15:ser>
            </c15:filteredBarSeries>
            <c15:filteredBarSeries>
              <c15:ser>
                <c:idx val="5"/>
                <c:order val="6"/>
                <c:tx>
                  <c:v>Plant forest Madeira river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Subbs'!$AR$4:$AR$23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34</c:v>
                      </c:pt>
                      <c:pt idx="1">
                        <c:v>35</c:v>
                      </c:pt>
                      <c:pt idx="2">
                        <c:v>34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36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43</c:v>
                      </c:pt>
                      <c:pt idx="10">
                        <c:v>45</c:v>
                      </c:pt>
                      <c:pt idx="11">
                        <c:v>74</c:v>
                      </c:pt>
                      <c:pt idx="12">
                        <c:v>74</c:v>
                      </c:pt>
                      <c:pt idx="13">
                        <c:v>75</c:v>
                      </c:pt>
                      <c:pt idx="14">
                        <c:v>74</c:v>
                      </c:pt>
                      <c:pt idx="15">
                        <c:v>83</c:v>
                      </c:pt>
                      <c:pt idx="16">
                        <c:v>74</c:v>
                      </c:pt>
                      <c:pt idx="17">
                        <c:v>76</c:v>
                      </c:pt>
                      <c:pt idx="18">
                        <c:v>72</c:v>
                      </c:pt>
                      <c:pt idx="19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42-4B89-9B1F-306082E3BC6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Plant forest Xingu river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Subbs'!$AM$4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23.61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42-4B89-9B1F-306082E3BC6A}"/>
                  </c:ext>
                </c:extLst>
              </c15:ser>
            </c15:filteredBarSeries>
          </c:ext>
        </c:extLst>
      </c:barChart>
      <c:catAx>
        <c:axId val="6471743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42544"/>
        <c:crosses val="autoZero"/>
        <c:auto val="1"/>
        <c:lblAlgn val="ctr"/>
        <c:lblOffset val="100"/>
        <c:noMultiLvlLbl val="0"/>
      </c:catAx>
      <c:valAx>
        <c:axId val="646542544"/>
        <c:scaling>
          <c:orientation val="minMax"/>
          <c:max val="618000"/>
          <c:min val="60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</a:rPr>
                  <a:t>Area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174336"/>
        <c:crosses val="autoZero"/>
        <c:crossBetween val="between"/>
        <c:majorUnit val="1000"/>
      </c:valAx>
      <c:valAx>
        <c:axId val="766235648"/>
        <c:scaling>
          <c:orientation val="minMax"/>
          <c:max val="100"/>
          <c:min val="0"/>
        </c:scaling>
        <c:delete val="1"/>
        <c:axPos val="r"/>
        <c:numFmt formatCode="#,##0" sourceLinked="0"/>
        <c:majorTickMark val="out"/>
        <c:minorTickMark val="none"/>
        <c:tickLblPos val="nextTo"/>
        <c:crossAx val="389935232"/>
        <c:crosses val="max"/>
        <c:crossBetween val="between"/>
      </c:valAx>
      <c:catAx>
        <c:axId val="3899352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6623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Forest 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Formation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Madeira subbasin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182628279616991"/>
          <c:y val="0.11370977628582959"/>
          <c:w val="0.84189222273002096"/>
          <c:h val="0.71923189769288309"/>
        </c:manualLayout>
      </c:layout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89935232"/>
        <c:axId val="766235648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Plant forest Negro river</c:v>
                </c:tx>
                <c:spPr>
                  <a:solidFill>
                    <a:srgbClr val="935132">
                      <a:alpha val="82000"/>
                    </a:srgbClr>
                  </a:solidFill>
                  <a:ln>
                    <a:solidFill>
                      <a:srgbClr val="935132"/>
                    </a:solidFill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Subbs'!$AC$4:$AC$23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47</c:v>
                      </c:pt>
                      <c:pt idx="15">
                        <c:v>65</c:v>
                      </c:pt>
                      <c:pt idx="16">
                        <c:v>74</c:v>
                      </c:pt>
                      <c:pt idx="17">
                        <c:v>95</c:v>
                      </c:pt>
                      <c:pt idx="18">
                        <c:v>99</c:v>
                      </c:pt>
                      <c:pt idx="1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8A9-464D-9B29-CC2DC25191B3}"/>
                  </c:ext>
                </c:extLst>
              </c15:ser>
            </c15:filteredAreaSeries>
            <c15:filteredAreaSeries>
              <c15:ser>
                <c:idx val="2"/>
                <c:order val="5"/>
                <c:tx>
                  <c:v>Plant forest Tapajós river</c:v>
                </c:tx>
                <c:spPr>
                  <a:solidFill>
                    <a:srgbClr val="935132">
                      <a:alpha val="82000"/>
                    </a:srgb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Subbs'!$AH$4:$AH$23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23.14</c:v>
                      </c:pt>
                      <c:pt idx="1">
                        <c:v>23.22</c:v>
                      </c:pt>
                      <c:pt idx="2">
                        <c:v>21.05</c:v>
                      </c:pt>
                      <c:pt idx="3">
                        <c:v>25.79</c:v>
                      </c:pt>
                      <c:pt idx="4">
                        <c:v>27.11</c:v>
                      </c:pt>
                      <c:pt idx="5">
                        <c:v>27.59</c:v>
                      </c:pt>
                      <c:pt idx="6">
                        <c:v>26.91</c:v>
                      </c:pt>
                      <c:pt idx="7">
                        <c:v>31.62</c:v>
                      </c:pt>
                      <c:pt idx="8">
                        <c:v>41.69</c:v>
                      </c:pt>
                      <c:pt idx="9">
                        <c:v>68.739999999999995</c:v>
                      </c:pt>
                      <c:pt idx="10">
                        <c:v>115.09</c:v>
                      </c:pt>
                      <c:pt idx="11">
                        <c:v>258.75</c:v>
                      </c:pt>
                      <c:pt idx="12">
                        <c:v>260.33999999999997</c:v>
                      </c:pt>
                      <c:pt idx="13">
                        <c:v>265.07</c:v>
                      </c:pt>
                      <c:pt idx="14">
                        <c:v>266.22000000000003</c:v>
                      </c:pt>
                      <c:pt idx="15">
                        <c:v>279.26</c:v>
                      </c:pt>
                      <c:pt idx="16">
                        <c:v>263.10000000000002</c:v>
                      </c:pt>
                      <c:pt idx="17">
                        <c:v>269.31</c:v>
                      </c:pt>
                      <c:pt idx="18">
                        <c:v>175</c:v>
                      </c:pt>
                      <c:pt idx="19">
                        <c:v>297.18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A9-464D-9B29-CC2DC25191B3}"/>
                  </c:ext>
                </c:extLst>
              </c15:ser>
            </c15:filteredAreaSeries>
            <c15:filteredAreaSeries>
              <c15:ser>
                <c:idx val="9"/>
                <c:order val="8"/>
                <c:tx>
                  <c:v>Plant forest Solimões river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Subbs'!$AV$5</c15:sqref>
                        </c15:formulaRef>
                      </c:ext>
                    </c:extLst>
                    <c:numCache>
                      <c:formatCode>#,##0.0</c:formatCode>
                      <c:ptCount val="1"/>
                      <c:pt idx="0">
                        <c:v>-1186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A9-464D-9B29-CC2DC25191B3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4"/>
          <c:order val="3"/>
          <c:tx>
            <c:v>Forest formation Madeira river</c:v>
          </c:tx>
          <c:spPr>
            <a:solidFill>
              <a:srgbClr val="274E13"/>
            </a:solidFill>
            <a:ln>
              <a:solidFill>
                <a:srgbClr val="274E13"/>
              </a:solidFill>
            </a:ln>
            <a:effectLst/>
          </c:spPr>
          <c:invertIfNegative val="0"/>
          <c:cat>
            <c:numRef>
              <c:f>'LULC - Subbs'!$Z$4:$Z$23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Subbs'!$AP$4:$AP$23</c:f>
              <c:numCache>
                <c:formatCode>#,##0.0</c:formatCode>
                <c:ptCount val="20"/>
                <c:pt idx="0">
                  <c:v>862960</c:v>
                </c:pt>
                <c:pt idx="1">
                  <c:v>856518</c:v>
                </c:pt>
                <c:pt idx="2">
                  <c:v>848774</c:v>
                </c:pt>
                <c:pt idx="3">
                  <c:v>836296</c:v>
                </c:pt>
                <c:pt idx="4">
                  <c:v>832169</c:v>
                </c:pt>
                <c:pt idx="5">
                  <c:v>829844</c:v>
                </c:pt>
                <c:pt idx="6">
                  <c:v>826173</c:v>
                </c:pt>
                <c:pt idx="7">
                  <c:v>824916</c:v>
                </c:pt>
                <c:pt idx="8">
                  <c:v>822772</c:v>
                </c:pt>
                <c:pt idx="9">
                  <c:v>820050</c:v>
                </c:pt>
                <c:pt idx="10">
                  <c:v>817422</c:v>
                </c:pt>
                <c:pt idx="11">
                  <c:v>815885</c:v>
                </c:pt>
                <c:pt idx="12">
                  <c:v>813128</c:v>
                </c:pt>
                <c:pt idx="13">
                  <c:v>809891</c:v>
                </c:pt>
                <c:pt idx="14">
                  <c:v>805808</c:v>
                </c:pt>
                <c:pt idx="15">
                  <c:v>801255</c:v>
                </c:pt>
                <c:pt idx="16">
                  <c:v>796009</c:v>
                </c:pt>
                <c:pt idx="17">
                  <c:v>790403</c:v>
                </c:pt>
                <c:pt idx="18">
                  <c:v>787280</c:v>
                </c:pt>
                <c:pt idx="19">
                  <c:v>780196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8A9-464D-9B29-CC2DC25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174336"/>
        <c:axId val="646542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Forest formation Negro river</c:v>
                </c:tx>
                <c:spPr>
                  <a:solidFill>
                    <a:srgbClr val="274E13"/>
                  </a:solidFill>
                  <a:ln>
                    <a:solidFill>
                      <a:srgbClr val="274E13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Subbs'!$AA$4:$AA$23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616578</c:v>
                      </c:pt>
                      <c:pt idx="1">
                        <c:v>616337</c:v>
                      </c:pt>
                      <c:pt idx="2">
                        <c:v>615793</c:v>
                      </c:pt>
                      <c:pt idx="3">
                        <c:v>615130</c:v>
                      </c:pt>
                      <c:pt idx="4">
                        <c:v>614884</c:v>
                      </c:pt>
                      <c:pt idx="5">
                        <c:v>614716</c:v>
                      </c:pt>
                      <c:pt idx="6">
                        <c:v>614650</c:v>
                      </c:pt>
                      <c:pt idx="7">
                        <c:v>614668</c:v>
                      </c:pt>
                      <c:pt idx="8">
                        <c:v>614817</c:v>
                      </c:pt>
                      <c:pt idx="9">
                        <c:v>614817</c:v>
                      </c:pt>
                      <c:pt idx="10">
                        <c:v>614733</c:v>
                      </c:pt>
                      <c:pt idx="11">
                        <c:v>614716</c:v>
                      </c:pt>
                      <c:pt idx="12">
                        <c:v>613975</c:v>
                      </c:pt>
                      <c:pt idx="13">
                        <c:v>613169</c:v>
                      </c:pt>
                      <c:pt idx="14">
                        <c:v>612540</c:v>
                      </c:pt>
                      <c:pt idx="15">
                        <c:v>612335</c:v>
                      </c:pt>
                      <c:pt idx="16">
                        <c:v>611728</c:v>
                      </c:pt>
                      <c:pt idx="17">
                        <c:v>611308</c:v>
                      </c:pt>
                      <c:pt idx="18">
                        <c:v>611182</c:v>
                      </c:pt>
                      <c:pt idx="19">
                        <c:v>609325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A9-464D-9B29-CC2DC25191B3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v>Forest formation Solimões river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Subbs'!$AU$4:$AU$23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1690892</c:v>
                      </c:pt>
                      <c:pt idx="1">
                        <c:v>1689706</c:v>
                      </c:pt>
                      <c:pt idx="2">
                        <c:v>1687841</c:v>
                      </c:pt>
                      <c:pt idx="3">
                        <c:v>1684957</c:v>
                      </c:pt>
                      <c:pt idx="4">
                        <c:v>1683247</c:v>
                      </c:pt>
                      <c:pt idx="5">
                        <c:v>1681987</c:v>
                      </c:pt>
                      <c:pt idx="6">
                        <c:v>1680868</c:v>
                      </c:pt>
                      <c:pt idx="7">
                        <c:v>1679069</c:v>
                      </c:pt>
                      <c:pt idx="8">
                        <c:v>1676916</c:v>
                      </c:pt>
                      <c:pt idx="9">
                        <c:v>1676182</c:v>
                      </c:pt>
                      <c:pt idx="10">
                        <c:v>1675338</c:v>
                      </c:pt>
                      <c:pt idx="11">
                        <c:v>1673802</c:v>
                      </c:pt>
                      <c:pt idx="12">
                        <c:v>1672543</c:v>
                      </c:pt>
                      <c:pt idx="13">
                        <c:v>1670509</c:v>
                      </c:pt>
                      <c:pt idx="14">
                        <c:v>1668420</c:v>
                      </c:pt>
                      <c:pt idx="15">
                        <c:v>1666705</c:v>
                      </c:pt>
                      <c:pt idx="16">
                        <c:v>1664786</c:v>
                      </c:pt>
                      <c:pt idx="17">
                        <c:v>1662191</c:v>
                      </c:pt>
                      <c:pt idx="18">
                        <c:v>1659422</c:v>
                      </c:pt>
                      <c:pt idx="19">
                        <c:v>1650931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A9-464D-9B29-CC2DC25191B3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Forest formation Tapajós river</c:v>
                </c:tx>
                <c:spPr>
                  <a:solidFill>
                    <a:srgbClr val="274E1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Subbs'!$AF$4:$AF$23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350225.19</c:v>
                      </c:pt>
                      <c:pt idx="1">
                        <c:v>345746.51</c:v>
                      </c:pt>
                      <c:pt idx="2">
                        <c:v>339639.4</c:v>
                      </c:pt>
                      <c:pt idx="3">
                        <c:v>329246.78999999998</c:v>
                      </c:pt>
                      <c:pt idx="4">
                        <c:v>326435.48</c:v>
                      </c:pt>
                      <c:pt idx="5">
                        <c:v>325227.39</c:v>
                      </c:pt>
                      <c:pt idx="6">
                        <c:v>323931.68</c:v>
                      </c:pt>
                      <c:pt idx="7">
                        <c:v>323421.76</c:v>
                      </c:pt>
                      <c:pt idx="8">
                        <c:v>323332.43</c:v>
                      </c:pt>
                      <c:pt idx="9">
                        <c:v>323675.8</c:v>
                      </c:pt>
                      <c:pt idx="10">
                        <c:v>322559.63</c:v>
                      </c:pt>
                      <c:pt idx="11">
                        <c:v>322125.32</c:v>
                      </c:pt>
                      <c:pt idx="12">
                        <c:v>321125.44</c:v>
                      </c:pt>
                      <c:pt idx="13">
                        <c:v>320342.18</c:v>
                      </c:pt>
                      <c:pt idx="14">
                        <c:v>319474.7</c:v>
                      </c:pt>
                      <c:pt idx="15">
                        <c:v>318931.75</c:v>
                      </c:pt>
                      <c:pt idx="16">
                        <c:v>318313.61</c:v>
                      </c:pt>
                      <c:pt idx="17">
                        <c:v>317315.15999999997</c:v>
                      </c:pt>
                      <c:pt idx="18">
                        <c:v>316617.93</c:v>
                      </c:pt>
                      <c:pt idx="19">
                        <c:v>314282.90000000002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A9-464D-9B29-CC2DC25191B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Forest formation Xingu river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Subbs'!$AK$4:$AK$23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412325.65</c:v>
                      </c:pt>
                      <c:pt idx="1">
                        <c:v>408416.09</c:v>
                      </c:pt>
                      <c:pt idx="2">
                        <c:v>401588.18</c:v>
                      </c:pt>
                      <c:pt idx="3">
                        <c:v>392167</c:v>
                      </c:pt>
                      <c:pt idx="4">
                        <c:v>389076.52</c:v>
                      </c:pt>
                      <c:pt idx="5">
                        <c:v>386511.48</c:v>
                      </c:pt>
                      <c:pt idx="6">
                        <c:v>383662.99</c:v>
                      </c:pt>
                      <c:pt idx="7">
                        <c:v>382593.8</c:v>
                      </c:pt>
                      <c:pt idx="8">
                        <c:v>382075.8</c:v>
                      </c:pt>
                      <c:pt idx="9">
                        <c:v>380916.88</c:v>
                      </c:pt>
                      <c:pt idx="10">
                        <c:v>380196.7</c:v>
                      </c:pt>
                      <c:pt idx="11">
                        <c:v>379519.91</c:v>
                      </c:pt>
                      <c:pt idx="12">
                        <c:v>378502.52</c:v>
                      </c:pt>
                      <c:pt idx="13">
                        <c:v>377339.19</c:v>
                      </c:pt>
                      <c:pt idx="14">
                        <c:v>376296.92</c:v>
                      </c:pt>
                      <c:pt idx="15">
                        <c:v>375218.1</c:v>
                      </c:pt>
                      <c:pt idx="16">
                        <c:v>373466.34</c:v>
                      </c:pt>
                      <c:pt idx="17">
                        <c:v>372287.09</c:v>
                      </c:pt>
                      <c:pt idx="18">
                        <c:v>370397.4</c:v>
                      </c:pt>
                      <c:pt idx="19">
                        <c:v>365442.57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A9-464D-9B29-CC2DC25191B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Plant forest Xingu river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Subbs'!$AM$4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23.61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A9-464D-9B29-CC2DC25191B3}"/>
                  </c:ext>
                </c:extLst>
              </c15:ser>
            </c15:filteredBarSeries>
          </c:ext>
        </c:extLst>
      </c:barChart>
      <c:catAx>
        <c:axId val="6471743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42544"/>
        <c:crosses val="autoZero"/>
        <c:auto val="1"/>
        <c:lblAlgn val="ctr"/>
        <c:lblOffset val="100"/>
        <c:noMultiLvlLbl val="0"/>
      </c:catAx>
      <c:valAx>
        <c:axId val="646542544"/>
        <c:scaling>
          <c:orientation val="minMax"/>
          <c:min val="7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Area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174336"/>
        <c:crosses val="autoZero"/>
        <c:crossBetween val="between"/>
        <c:majorUnit val="10000"/>
      </c:valAx>
      <c:valAx>
        <c:axId val="766235648"/>
        <c:scaling>
          <c:orientation val="minMax"/>
          <c:max val="90"/>
          <c:min val="0"/>
        </c:scaling>
        <c:delete val="1"/>
        <c:axPos val="r"/>
        <c:numFmt formatCode="0" sourceLinked="0"/>
        <c:majorTickMark val="out"/>
        <c:minorTickMark val="none"/>
        <c:tickLblPos val="nextTo"/>
        <c:crossAx val="389935232"/>
        <c:crosses val="max"/>
        <c:crossBetween val="between"/>
      </c:valAx>
      <c:catAx>
        <c:axId val="3899352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6623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Forest 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Formation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Xingu subbasin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800568281573958"/>
          <c:y val="0.11370977628582959"/>
          <c:w val="0.83749565065908438"/>
          <c:h val="0.71923189769288309"/>
        </c:manualLayout>
      </c:layout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47174336"/>
        <c:axId val="646542544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Plant forest Negro river</c:v>
                </c:tx>
                <c:spPr>
                  <a:solidFill>
                    <a:srgbClr val="935132">
                      <a:alpha val="82000"/>
                    </a:srgbClr>
                  </a:solidFill>
                  <a:ln>
                    <a:solidFill>
                      <a:srgbClr val="935132"/>
                    </a:solidFill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Subbs'!$AC$4:$AC$23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47</c:v>
                      </c:pt>
                      <c:pt idx="15">
                        <c:v>65</c:v>
                      </c:pt>
                      <c:pt idx="16">
                        <c:v>74</c:v>
                      </c:pt>
                      <c:pt idx="17">
                        <c:v>95</c:v>
                      </c:pt>
                      <c:pt idx="18">
                        <c:v>99</c:v>
                      </c:pt>
                      <c:pt idx="1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F4-471A-9DBC-89033C7D93E3}"/>
                  </c:ext>
                </c:extLst>
              </c15:ser>
            </c15:filteredAreaSeries>
            <c15:filteredAreaSeries>
              <c15:ser>
                <c:idx val="9"/>
                <c:order val="8"/>
                <c:tx>
                  <c:v>Plant forest Solimões river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Subbs'!$AV$5</c15:sqref>
                        </c15:formulaRef>
                      </c:ext>
                    </c:extLst>
                    <c:numCache>
                      <c:formatCode>#,##0.0</c:formatCode>
                      <c:ptCount val="1"/>
                      <c:pt idx="0">
                        <c:v>-1186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F4-471A-9DBC-89033C7D93E3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6"/>
          <c:order val="5"/>
          <c:tx>
            <c:v>Forest formation Xingu river</c:v>
          </c:tx>
          <c:spPr>
            <a:solidFill>
              <a:srgbClr val="274E13"/>
            </a:solidFill>
            <a:ln>
              <a:solidFill>
                <a:srgbClr val="274E13"/>
              </a:solidFill>
            </a:ln>
            <a:effectLst/>
          </c:spPr>
          <c:invertIfNegative val="0"/>
          <c:cat>
            <c:numRef>
              <c:f>'LULC - Subbs'!$Z$4:$Z$23</c:f>
              <c:numCache>
                <c:formatCode>0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'LULC - Subbs'!$AK$4:$AK$23</c:f>
              <c:numCache>
                <c:formatCode>#,##0.0</c:formatCode>
                <c:ptCount val="20"/>
                <c:pt idx="0">
                  <c:v>412325.65</c:v>
                </c:pt>
                <c:pt idx="1">
                  <c:v>408416.09</c:v>
                </c:pt>
                <c:pt idx="2">
                  <c:v>401588.18</c:v>
                </c:pt>
                <c:pt idx="3">
                  <c:v>392167</c:v>
                </c:pt>
                <c:pt idx="4">
                  <c:v>389076.52</c:v>
                </c:pt>
                <c:pt idx="5">
                  <c:v>386511.48</c:v>
                </c:pt>
                <c:pt idx="6">
                  <c:v>383662.99</c:v>
                </c:pt>
                <c:pt idx="7">
                  <c:v>382593.8</c:v>
                </c:pt>
                <c:pt idx="8">
                  <c:v>382075.8</c:v>
                </c:pt>
                <c:pt idx="9">
                  <c:v>380916.88</c:v>
                </c:pt>
                <c:pt idx="10">
                  <c:v>380196.7</c:v>
                </c:pt>
                <c:pt idx="11">
                  <c:v>379519.91</c:v>
                </c:pt>
                <c:pt idx="12">
                  <c:v>378502.52</c:v>
                </c:pt>
                <c:pt idx="13">
                  <c:v>377339.19</c:v>
                </c:pt>
                <c:pt idx="14">
                  <c:v>376296.92</c:v>
                </c:pt>
                <c:pt idx="15">
                  <c:v>375218.1</c:v>
                </c:pt>
                <c:pt idx="16">
                  <c:v>373466.34</c:v>
                </c:pt>
                <c:pt idx="17">
                  <c:v>372287.09</c:v>
                </c:pt>
                <c:pt idx="18">
                  <c:v>370397.4</c:v>
                </c:pt>
                <c:pt idx="19">
                  <c:v>365442.57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1F4-471A-9DBC-89033C7D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174336"/>
        <c:axId val="646542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Forest formation Negro river</c:v>
                </c:tx>
                <c:spPr>
                  <a:solidFill>
                    <a:srgbClr val="274E13"/>
                  </a:solidFill>
                  <a:ln>
                    <a:solidFill>
                      <a:srgbClr val="274E13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'LULC - Subbs'!$AA$4:$AA$23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616578</c:v>
                      </c:pt>
                      <c:pt idx="1">
                        <c:v>616337</c:v>
                      </c:pt>
                      <c:pt idx="2">
                        <c:v>615793</c:v>
                      </c:pt>
                      <c:pt idx="3">
                        <c:v>615130</c:v>
                      </c:pt>
                      <c:pt idx="4">
                        <c:v>614884</c:v>
                      </c:pt>
                      <c:pt idx="5">
                        <c:v>614716</c:v>
                      </c:pt>
                      <c:pt idx="6">
                        <c:v>614650</c:v>
                      </c:pt>
                      <c:pt idx="7">
                        <c:v>614668</c:v>
                      </c:pt>
                      <c:pt idx="8">
                        <c:v>614817</c:v>
                      </c:pt>
                      <c:pt idx="9">
                        <c:v>614817</c:v>
                      </c:pt>
                      <c:pt idx="10">
                        <c:v>614733</c:v>
                      </c:pt>
                      <c:pt idx="11">
                        <c:v>614716</c:v>
                      </c:pt>
                      <c:pt idx="12">
                        <c:v>613975</c:v>
                      </c:pt>
                      <c:pt idx="13">
                        <c:v>613169</c:v>
                      </c:pt>
                      <c:pt idx="14">
                        <c:v>612540</c:v>
                      </c:pt>
                      <c:pt idx="15">
                        <c:v>612335</c:v>
                      </c:pt>
                      <c:pt idx="16">
                        <c:v>611728</c:v>
                      </c:pt>
                      <c:pt idx="17">
                        <c:v>611308</c:v>
                      </c:pt>
                      <c:pt idx="18">
                        <c:v>611182</c:v>
                      </c:pt>
                      <c:pt idx="19">
                        <c:v>609325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1F4-471A-9DBC-89033C7D93E3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v>Forest formation Solimões river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Subbs'!$AU$4:$AU$23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1690892</c:v>
                      </c:pt>
                      <c:pt idx="1">
                        <c:v>1689706</c:v>
                      </c:pt>
                      <c:pt idx="2">
                        <c:v>1687841</c:v>
                      </c:pt>
                      <c:pt idx="3">
                        <c:v>1684957</c:v>
                      </c:pt>
                      <c:pt idx="4">
                        <c:v>1683247</c:v>
                      </c:pt>
                      <c:pt idx="5">
                        <c:v>1681987</c:v>
                      </c:pt>
                      <c:pt idx="6">
                        <c:v>1680868</c:v>
                      </c:pt>
                      <c:pt idx="7">
                        <c:v>1679069</c:v>
                      </c:pt>
                      <c:pt idx="8">
                        <c:v>1676916</c:v>
                      </c:pt>
                      <c:pt idx="9">
                        <c:v>1676182</c:v>
                      </c:pt>
                      <c:pt idx="10">
                        <c:v>1675338</c:v>
                      </c:pt>
                      <c:pt idx="11">
                        <c:v>1673802</c:v>
                      </c:pt>
                      <c:pt idx="12">
                        <c:v>1672543</c:v>
                      </c:pt>
                      <c:pt idx="13">
                        <c:v>1670509</c:v>
                      </c:pt>
                      <c:pt idx="14">
                        <c:v>1668420</c:v>
                      </c:pt>
                      <c:pt idx="15">
                        <c:v>1666705</c:v>
                      </c:pt>
                      <c:pt idx="16">
                        <c:v>1664786</c:v>
                      </c:pt>
                      <c:pt idx="17">
                        <c:v>1662191</c:v>
                      </c:pt>
                      <c:pt idx="18">
                        <c:v>1659422</c:v>
                      </c:pt>
                      <c:pt idx="19">
                        <c:v>1650931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F4-471A-9DBC-89033C7D93E3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v>Forest formation Madeira river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Subbs'!$AP$4:$AP$23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862960</c:v>
                      </c:pt>
                      <c:pt idx="1">
                        <c:v>856518</c:v>
                      </c:pt>
                      <c:pt idx="2">
                        <c:v>848774</c:v>
                      </c:pt>
                      <c:pt idx="3">
                        <c:v>836296</c:v>
                      </c:pt>
                      <c:pt idx="4">
                        <c:v>832169</c:v>
                      </c:pt>
                      <c:pt idx="5">
                        <c:v>829844</c:v>
                      </c:pt>
                      <c:pt idx="6">
                        <c:v>826173</c:v>
                      </c:pt>
                      <c:pt idx="7">
                        <c:v>824916</c:v>
                      </c:pt>
                      <c:pt idx="8">
                        <c:v>822772</c:v>
                      </c:pt>
                      <c:pt idx="9">
                        <c:v>820050</c:v>
                      </c:pt>
                      <c:pt idx="10">
                        <c:v>817422</c:v>
                      </c:pt>
                      <c:pt idx="11">
                        <c:v>815885</c:v>
                      </c:pt>
                      <c:pt idx="12">
                        <c:v>813128</c:v>
                      </c:pt>
                      <c:pt idx="13">
                        <c:v>809891</c:v>
                      </c:pt>
                      <c:pt idx="14">
                        <c:v>805808</c:v>
                      </c:pt>
                      <c:pt idx="15">
                        <c:v>801255</c:v>
                      </c:pt>
                      <c:pt idx="16">
                        <c:v>796009</c:v>
                      </c:pt>
                      <c:pt idx="17">
                        <c:v>790403</c:v>
                      </c:pt>
                      <c:pt idx="18">
                        <c:v>787280</c:v>
                      </c:pt>
                      <c:pt idx="19">
                        <c:v>780196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F4-471A-9DBC-89033C7D93E3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Forest formation Tapajós river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Subbs'!$AF$4:$AF$23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350225.19</c:v>
                      </c:pt>
                      <c:pt idx="1">
                        <c:v>345746.51</c:v>
                      </c:pt>
                      <c:pt idx="2">
                        <c:v>339639.4</c:v>
                      </c:pt>
                      <c:pt idx="3">
                        <c:v>329246.78999999998</c:v>
                      </c:pt>
                      <c:pt idx="4">
                        <c:v>326435.48</c:v>
                      </c:pt>
                      <c:pt idx="5">
                        <c:v>325227.39</c:v>
                      </c:pt>
                      <c:pt idx="6">
                        <c:v>323931.68</c:v>
                      </c:pt>
                      <c:pt idx="7">
                        <c:v>323421.76</c:v>
                      </c:pt>
                      <c:pt idx="8">
                        <c:v>323332.43</c:v>
                      </c:pt>
                      <c:pt idx="9">
                        <c:v>323675.8</c:v>
                      </c:pt>
                      <c:pt idx="10">
                        <c:v>322559.63</c:v>
                      </c:pt>
                      <c:pt idx="11">
                        <c:v>322125.32</c:v>
                      </c:pt>
                      <c:pt idx="12">
                        <c:v>321125.44</c:v>
                      </c:pt>
                      <c:pt idx="13">
                        <c:v>320342.18</c:v>
                      </c:pt>
                      <c:pt idx="14">
                        <c:v>319474.7</c:v>
                      </c:pt>
                      <c:pt idx="15">
                        <c:v>318931.75</c:v>
                      </c:pt>
                      <c:pt idx="16">
                        <c:v>318313.61</c:v>
                      </c:pt>
                      <c:pt idx="17">
                        <c:v>317315.15999999997</c:v>
                      </c:pt>
                      <c:pt idx="18">
                        <c:v>316617.93</c:v>
                      </c:pt>
                      <c:pt idx="19">
                        <c:v>314282.90000000002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F4-471A-9DBC-89033C7D93E3}"/>
                  </c:ext>
                </c:extLst>
              </c15:ser>
            </c15:filteredBarSeries>
            <c15:filteredBarSeries>
              <c15:ser>
                <c:idx val="2"/>
                <c:order val="6"/>
                <c:tx>
                  <c:v>Plant forest Tapajós river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Subbs'!$AH$4:$AH$23</c15:sqref>
                        </c15:formulaRef>
                      </c:ext>
                    </c:extLst>
                    <c:numCache>
                      <c:formatCode>#,##0.0</c:formatCode>
                      <c:ptCount val="20"/>
                      <c:pt idx="0">
                        <c:v>23.14</c:v>
                      </c:pt>
                      <c:pt idx="1">
                        <c:v>23.22</c:v>
                      </c:pt>
                      <c:pt idx="2">
                        <c:v>21.05</c:v>
                      </c:pt>
                      <c:pt idx="3">
                        <c:v>25.79</c:v>
                      </c:pt>
                      <c:pt idx="4">
                        <c:v>27.11</c:v>
                      </c:pt>
                      <c:pt idx="5">
                        <c:v>27.59</c:v>
                      </c:pt>
                      <c:pt idx="6">
                        <c:v>26.91</c:v>
                      </c:pt>
                      <c:pt idx="7">
                        <c:v>31.62</c:v>
                      </c:pt>
                      <c:pt idx="8">
                        <c:v>41.69</c:v>
                      </c:pt>
                      <c:pt idx="9">
                        <c:v>68.739999999999995</c:v>
                      </c:pt>
                      <c:pt idx="10">
                        <c:v>115.09</c:v>
                      </c:pt>
                      <c:pt idx="11">
                        <c:v>258.75</c:v>
                      </c:pt>
                      <c:pt idx="12">
                        <c:v>260.33999999999997</c:v>
                      </c:pt>
                      <c:pt idx="13">
                        <c:v>265.07</c:v>
                      </c:pt>
                      <c:pt idx="14">
                        <c:v>266.22000000000003</c:v>
                      </c:pt>
                      <c:pt idx="15">
                        <c:v>279.26</c:v>
                      </c:pt>
                      <c:pt idx="16">
                        <c:v>263.10000000000002</c:v>
                      </c:pt>
                      <c:pt idx="17">
                        <c:v>269.31</c:v>
                      </c:pt>
                      <c:pt idx="18">
                        <c:v>175</c:v>
                      </c:pt>
                      <c:pt idx="19">
                        <c:v>297.18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F4-471A-9DBC-89033C7D93E3}"/>
                  </c:ext>
                </c:extLst>
              </c15:ser>
            </c15:filteredBarSeries>
            <c15:filteredBarSeries>
              <c15:ser>
                <c:idx val="5"/>
                <c:order val="7"/>
                <c:tx>
                  <c:v>Plant forest Madeira river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Subbs'!$Z$4:$Z$23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'LULC - Subbs'!$AR$4:$AR$23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34</c:v>
                      </c:pt>
                      <c:pt idx="1">
                        <c:v>35</c:v>
                      </c:pt>
                      <c:pt idx="2">
                        <c:v>34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36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43</c:v>
                      </c:pt>
                      <c:pt idx="10">
                        <c:v>45</c:v>
                      </c:pt>
                      <c:pt idx="11">
                        <c:v>74</c:v>
                      </c:pt>
                      <c:pt idx="12">
                        <c:v>74</c:v>
                      </c:pt>
                      <c:pt idx="13">
                        <c:v>75</c:v>
                      </c:pt>
                      <c:pt idx="14">
                        <c:v>74</c:v>
                      </c:pt>
                      <c:pt idx="15">
                        <c:v>83</c:v>
                      </c:pt>
                      <c:pt idx="16">
                        <c:v>74</c:v>
                      </c:pt>
                      <c:pt idx="17">
                        <c:v>76</c:v>
                      </c:pt>
                      <c:pt idx="18">
                        <c:v>72</c:v>
                      </c:pt>
                      <c:pt idx="19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F4-471A-9DBC-89033C7D93E3}"/>
                  </c:ext>
                </c:extLst>
              </c15:ser>
            </c15:filteredBarSeries>
          </c:ext>
        </c:extLst>
      </c:barChart>
      <c:catAx>
        <c:axId val="6471743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42544"/>
        <c:crosses val="autoZero"/>
        <c:auto val="1"/>
        <c:lblAlgn val="ctr"/>
        <c:lblOffset val="100"/>
        <c:noMultiLvlLbl val="0"/>
      </c:catAx>
      <c:valAx>
        <c:axId val="646542544"/>
        <c:scaling>
          <c:orientation val="minMax"/>
          <c:max val="414000"/>
          <c:min val="3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Area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174336"/>
        <c:crosses val="autoZero"/>
        <c:crossBetween val="between"/>
        <c:majorUnit val="6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05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1</xdr:colOff>
      <xdr:row>10</xdr:row>
      <xdr:rowOff>9525</xdr:rowOff>
    </xdr:from>
    <xdr:to>
      <xdr:col>95</xdr:col>
      <xdr:colOff>114300</xdr:colOff>
      <xdr:row>75</xdr:row>
      <xdr:rowOff>76200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6A30831-67BD-48C8-A154-4DB0144C34F0}"/>
            </a:ext>
          </a:extLst>
        </xdr:cNvPr>
        <xdr:cNvGrpSpPr/>
      </xdr:nvGrpSpPr>
      <xdr:grpSpPr>
        <a:xfrm>
          <a:off x="50668860" y="1707460"/>
          <a:ext cx="10498619" cy="10834066"/>
          <a:chOff x="24702656" y="4488007"/>
          <a:chExt cx="18388445" cy="23894259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A09EE35-2D39-F6DD-E069-49C2B71B046D}"/>
              </a:ext>
            </a:extLst>
          </xdr:cNvPr>
          <xdr:cNvGraphicFramePr/>
        </xdr:nvGraphicFramePr>
        <xdr:xfrm>
          <a:off x="24702656" y="4488007"/>
          <a:ext cx="18318192" cy="4737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1DAEEE5B-EBB0-16D7-F2DF-C6F15B011656}"/>
              </a:ext>
            </a:extLst>
          </xdr:cNvPr>
          <xdr:cNvGraphicFramePr/>
        </xdr:nvGraphicFramePr>
        <xdr:xfrm>
          <a:off x="24720219" y="9199611"/>
          <a:ext cx="18318192" cy="4737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865627D8-85B5-0B98-D262-6B5C1647287F}"/>
              </a:ext>
            </a:extLst>
          </xdr:cNvPr>
          <xdr:cNvGraphicFramePr/>
        </xdr:nvGraphicFramePr>
        <xdr:xfrm>
          <a:off x="24737782" y="13879977"/>
          <a:ext cx="18318192" cy="4737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ED1633CF-D590-7559-B069-B39F2EC4B02C}"/>
              </a:ext>
            </a:extLst>
          </xdr:cNvPr>
          <xdr:cNvGraphicFramePr/>
        </xdr:nvGraphicFramePr>
        <xdr:xfrm>
          <a:off x="24755345" y="18534363"/>
          <a:ext cx="18318192" cy="4737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4068764F-4339-C677-E76D-2167AA522DEE}"/>
              </a:ext>
            </a:extLst>
          </xdr:cNvPr>
          <xdr:cNvGraphicFramePr/>
        </xdr:nvGraphicFramePr>
        <xdr:xfrm>
          <a:off x="24772909" y="23224000"/>
          <a:ext cx="18318192" cy="51582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8" name="Conector de Seta Reta 7">
            <a:extLst>
              <a:ext uri="{FF2B5EF4-FFF2-40B4-BE49-F238E27FC236}">
                <a16:creationId xmlns:a16="http://schemas.microsoft.com/office/drawing/2014/main" id="{7CCCAA75-04C8-627C-3BD4-9BA851EDD974}"/>
              </a:ext>
            </a:extLst>
          </xdr:cNvPr>
          <xdr:cNvCxnSpPr/>
        </xdr:nvCxnSpPr>
        <xdr:spPr>
          <a:xfrm>
            <a:off x="26583409" y="19171227"/>
            <a:ext cx="15378546" cy="34638"/>
          </a:xfrm>
          <a:prstGeom prst="straightConnector1">
            <a:avLst/>
          </a:prstGeom>
          <a:ln w="38100">
            <a:solidFill>
              <a:srgbClr val="FB493B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F689B571-9FFA-9CBF-E209-3E080C588C8C}"/>
              </a:ext>
            </a:extLst>
          </xdr:cNvPr>
          <xdr:cNvSpPr txBox="1"/>
        </xdr:nvSpPr>
        <xdr:spPr>
          <a:xfrm>
            <a:off x="33635321" y="18530455"/>
            <a:ext cx="583686" cy="598690"/>
          </a:xfrm>
          <a:prstGeom prst="rect">
            <a:avLst/>
          </a:prstGeom>
        </xdr:spPr>
        <xdr:txBody>
          <a:bodyPr vertOverflow="clip" wrap="none" rtlCol="0"/>
          <a:lstStyle/>
          <a:p>
            <a:pPr marL="0" indent="0" algn="ctr"/>
            <a:r>
              <a:rPr lang="pt-BR" sz="2800" b="1">
                <a:solidFill>
                  <a:srgbClr val="FB493B"/>
                </a:solidFill>
                <a:latin typeface="Arial Black" panose="020B0A04020102020204" pitchFamily="34" charset="0"/>
                <a:ea typeface="+mn-ea"/>
                <a:cs typeface="+mn-cs"/>
              </a:rPr>
              <a:t>(-)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9A7C4B0C-4C68-53AB-D90E-3B85A4885C31}"/>
              </a:ext>
            </a:extLst>
          </xdr:cNvPr>
          <xdr:cNvSpPr txBox="1"/>
        </xdr:nvSpPr>
        <xdr:spPr>
          <a:xfrm>
            <a:off x="33652640" y="23275636"/>
            <a:ext cx="583686" cy="598690"/>
          </a:xfrm>
          <a:prstGeom prst="rect">
            <a:avLst/>
          </a:prstGeom>
        </xdr:spPr>
        <xdr:txBody>
          <a:bodyPr vertOverflow="clip" wrap="none" rtlCol="0"/>
          <a:lstStyle/>
          <a:p>
            <a:pPr marL="0" indent="0" algn="ctr"/>
            <a:r>
              <a:rPr lang="pt-BR" sz="2800" b="1">
                <a:solidFill>
                  <a:srgbClr val="FB493B"/>
                </a:solidFill>
                <a:latin typeface="Arial Black" panose="020B0A04020102020204" pitchFamily="34" charset="0"/>
                <a:ea typeface="+mn-ea"/>
                <a:cs typeface="+mn-cs"/>
              </a:rPr>
              <a:t>(-)</a:t>
            </a:r>
          </a:p>
        </xdr:txBody>
      </xdr:sp>
      <xdr:cxnSp macro="">
        <xdr:nvCxnSpPr>
          <xdr:cNvPr id="11" name="Conector de Seta Reta 10">
            <a:extLst>
              <a:ext uri="{FF2B5EF4-FFF2-40B4-BE49-F238E27FC236}">
                <a16:creationId xmlns:a16="http://schemas.microsoft.com/office/drawing/2014/main" id="{2CF98F1A-8983-4C3B-2952-21CF332D0364}"/>
              </a:ext>
            </a:extLst>
          </xdr:cNvPr>
          <xdr:cNvCxnSpPr/>
        </xdr:nvCxnSpPr>
        <xdr:spPr>
          <a:xfrm flipV="1">
            <a:off x="26479500" y="5230089"/>
            <a:ext cx="6355773" cy="34636"/>
          </a:xfrm>
          <a:prstGeom prst="straightConnector1">
            <a:avLst/>
          </a:prstGeom>
          <a:ln w="28575">
            <a:solidFill>
              <a:srgbClr val="FB493B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ector de Seta Reta 11">
            <a:extLst>
              <a:ext uri="{FF2B5EF4-FFF2-40B4-BE49-F238E27FC236}">
                <a16:creationId xmlns:a16="http://schemas.microsoft.com/office/drawing/2014/main" id="{48948A65-D7D4-6492-72BA-3AB13E78B846}"/>
              </a:ext>
            </a:extLst>
          </xdr:cNvPr>
          <xdr:cNvCxnSpPr/>
        </xdr:nvCxnSpPr>
        <xdr:spPr>
          <a:xfrm>
            <a:off x="32921864" y="5247409"/>
            <a:ext cx="3723409" cy="17318"/>
          </a:xfrm>
          <a:prstGeom prst="straightConnector1">
            <a:avLst/>
          </a:prstGeom>
          <a:ln w="38100">
            <a:solidFill>
              <a:schemeClr val="accent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de Seta Reta 12">
            <a:extLst>
              <a:ext uri="{FF2B5EF4-FFF2-40B4-BE49-F238E27FC236}">
                <a16:creationId xmlns:a16="http://schemas.microsoft.com/office/drawing/2014/main" id="{B3667CC5-A380-28FE-627F-381A83743114}"/>
              </a:ext>
            </a:extLst>
          </xdr:cNvPr>
          <xdr:cNvCxnSpPr/>
        </xdr:nvCxnSpPr>
        <xdr:spPr>
          <a:xfrm>
            <a:off x="36763037" y="5261263"/>
            <a:ext cx="5372099" cy="3464"/>
          </a:xfrm>
          <a:prstGeom prst="straightConnector1">
            <a:avLst/>
          </a:prstGeom>
          <a:ln w="38100">
            <a:solidFill>
              <a:srgbClr val="FB493B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CaixaDeTexto 1">
            <a:extLst>
              <a:ext uri="{FF2B5EF4-FFF2-40B4-BE49-F238E27FC236}">
                <a16:creationId xmlns:a16="http://schemas.microsoft.com/office/drawing/2014/main" id="{3602F61C-D067-D68C-B343-D9A9EFD7476A}"/>
              </a:ext>
            </a:extLst>
          </xdr:cNvPr>
          <xdr:cNvSpPr txBox="1"/>
        </xdr:nvSpPr>
        <xdr:spPr>
          <a:xfrm>
            <a:off x="34341955" y="4606637"/>
            <a:ext cx="883227" cy="64572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pt-BR" sz="2800" b="1">
                <a:solidFill>
                  <a:schemeClr val="accent1"/>
                </a:solidFill>
                <a:latin typeface="Arial Black" panose="020B0A04020102020204" pitchFamily="34" charset="0"/>
              </a:rPr>
              <a:t>(+)</a:t>
            </a:r>
          </a:p>
        </xdr:txBody>
      </xdr:sp>
      <xdr:sp macro="" textlink="">
        <xdr:nvSpPr>
          <xdr:cNvPr id="15" name="CaixaDeTexto 1">
            <a:extLst>
              <a:ext uri="{FF2B5EF4-FFF2-40B4-BE49-F238E27FC236}">
                <a16:creationId xmlns:a16="http://schemas.microsoft.com/office/drawing/2014/main" id="{970DA2EA-9CCF-8044-BFE0-3E2FB9C406B5}"/>
              </a:ext>
            </a:extLst>
          </xdr:cNvPr>
          <xdr:cNvSpPr txBox="1"/>
        </xdr:nvSpPr>
        <xdr:spPr>
          <a:xfrm>
            <a:off x="38927809" y="4620492"/>
            <a:ext cx="883227" cy="64572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pt-BR" sz="2800" b="1">
                <a:solidFill>
                  <a:srgbClr val="FB493B"/>
                </a:solidFill>
                <a:latin typeface="Arial Black" panose="020B0A04020102020204" pitchFamily="34" charset="0"/>
              </a:rPr>
              <a:t>(-)</a:t>
            </a:r>
          </a:p>
        </xdr:txBody>
      </xdr:sp>
      <xdr:sp macro="" textlink="">
        <xdr:nvSpPr>
          <xdr:cNvPr id="16" name="CaixaDeTexto 1">
            <a:extLst>
              <a:ext uri="{FF2B5EF4-FFF2-40B4-BE49-F238E27FC236}">
                <a16:creationId xmlns:a16="http://schemas.microsoft.com/office/drawing/2014/main" id="{70323875-DF42-30D2-3F02-B117FE128878}"/>
              </a:ext>
            </a:extLst>
          </xdr:cNvPr>
          <xdr:cNvSpPr txBox="1"/>
        </xdr:nvSpPr>
        <xdr:spPr>
          <a:xfrm>
            <a:off x="29278118" y="4599710"/>
            <a:ext cx="883227" cy="64572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pt-BR" sz="2800" b="1">
                <a:solidFill>
                  <a:srgbClr val="FB493B"/>
                </a:solidFill>
                <a:latin typeface="Arial Black" panose="020B0A04020102020204" pitchFamily="34" charset="0"/>
              </a:rPr>
              <a:t>(-)</a:t>
            </a:r>
          </a:p>
        </xdr:txBody>
      </xdr:sp>
    </xdr:grpSp>
    <xdr:clientData/>
  </xdr:twoCellAnchor>
  <xdr:twoCellAnchor>
    <xdr:from>
      <xdr:col>27</xdr:col>
      <xdr:colOff>158966</xdr:colOff>
      <xdr:row>26</xdr:row>
      <xdr:rowOff>9286</xdr:rowOff>
    </xdr:from>
    <xdr:to>
      <xdr:col>47</xdr:col>
      <xdr:colOff>371239</xdr:colOff>
      <xdr:row>76</xdr:row>
      <xdr:rowOff>75870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81B7CE7C-CACF-48D0-BF2E-4A45517DBB43}"/>
            </a:ext>
          </a:extLst>
        </xdr:cNvPr>
        <xdr:cNvGrpSpPr/>
      </xdr:nvGrpSpPr>
      <xdr:grpSpPr>
        <a:xfrm>
          <a:off x="18929428" y="4357656"/>
          <a:ext cx="12760425" cy="8349192"/>
          <a:chOff x="19266116" y="4381261"/>
          <a:chExt cx="12699548" cy="8324759"/>
        </a:xfrm>
      </xdr:grpSpPr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099DD13D-6BD5-C5EE-F567-FB62AC220B74}"/>
              </a:ext>
            </a:extLst>
          </xdr:cNvPr>
          <xdr:cNvGraphicFramePr/>
        </xdr:nvGraphicFramePr>
        <xdr:xfrm>
          <a:off x="25669875" y="4381582"/>
          <a:ext cx="6284193" cy="28405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6360D4E1-5F6A-5C4B-E3A6-8E3A6E5072C7}"/>
              </a:ext>
            </a:extLst>
          </xdr:cNvPr>
          <xdr:cNvGraphicFramePr/>
        </xdr:nvGraphicFramePr>
        <xdr:xfrm>
          <a:off x="19302145" y="4381261"/>
          <a:ext cx="6475119" cy="28405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24F3B0A1-C811-2B3D-7051-E967B645BAE7}"/>
              </a:ext>
            </a:extLst>
          </xdr:cNvPr>
          <xdr:cNvGraphicFramePr/>
        </xdr:nvGraphicFramePr>
        <xdr:xfrm>
          <a:off x="25650826" y="7116501"/>
          <a:ext cx="6314838" cy="28367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F2187675-E6EC-0D78-C9B4-B2D561268D89}"/>
              </a:ext>
            </a:extLst>
          </xdr:cNvPr>
          <xdr:cNvGraphicFramePr/>
        </xdr:nvGraphicFramePr>
        <xdr:xfrm>
          <a:off x="19313741" y="7116180"/>
          <a:ext cx="6475119" cy="28367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B1915BF8-B9A7-30DA-DFEA-8F5D061A4D72}"/>
              </a:ext>
            </a:extLst>
          </xdr:cNvPr>
          <xdr:cNvGraphicFramePr/>
        </xdr:nvGraphicFramePr>
        <xdr:xfrm>
          <a:off x="25622249" y="9869226"/>
          <a:ext cx="6295789" cy="28367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58A1115C-5594-BC41-A054-4CB75BE56661}"/>
              </a:ext>
            </a:extLst>
          </xdr:cNvPr>
          <xdr:cNvGraphicFramePr/>
        </xdr:nvGraphicFramePr>
        <xdr:xfrm>
          <a:off x="19266116" y="9868905"/>
          <a:ext cx="6475119" cy="28367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0.48439</cdr:x>
      <cdr:y>0.15399</cdr:y>
    </cdr:from>
    <cdr:to>
      <cdr:x>0.54322</cdr:x>
      <cdr:y>0.15399</cdr:y>
    </cdr:to>
    <cdr:cxnSp macro="">
      <cdr:nvCxnSpPr>
        <cdr:cNvPr id="13" name="Conector de Seta Reta 12">
          <a:extLst xmlns:a="http://schemas.openxmlformats.org/drawingml/2006/main">
            <a:ext uri="{FF2B5EF4-FFF2-40B4-BE49-F238E27FC236}">
              <a16:creationId xmlns:a16="http://schemas.microsoft.com/office/drawing/2014/main" id="{FDF207F7-8734-4355-944B-F808EA90793A}"/>
            </a:ext>
          </a:extLst>
        </cdr:cNvPr>
        <cdr:cNvCxnSpPr/>
      </cdr:nvCxnSpPr>
      <cdr:spPr>
        <a:xfrm xmlns:a="http://schemas.openxmlformats.org/drawingml/2006/main">
          <a:off x="9047631" y="780291"/>
          <a:ext cx="1098737" cy="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accent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0.54091</cdr:x>
      <cdr:y>0.15258</cdr:y>
    </cdr:from>
    <cdr:to>
      <cdr:x>0.94202</cdr:x>
      <cdr:y>0.15344</cdr:y>
    </cdr:to>
    <cdr:cxnSp macro="">
      <cdr:nvCxnSpPr>
        <cdr:cNvPr id="17" name="Conector de Seta Reta 16">
          <a:extLst xmlns:a="http://schemas.openxmlformats.org/drawingml/2006/main">
            <a:ext uri="{FF2B5EF4-FFF2-40B4-BE49-F238E27FC236}">
              <a16:creationId xmlns:a16="http://schemas.microsoft.com/office/drawing/2014/main" id="{F6AA85D6-EE0E-4099-9071-F2B282514696}"/>
            </a:ext>
          </a:extLst>
        </cdr:cNvPr>
        <cdr:cNvCxnSpPr/>
      </cdr:nvCxnSpPr>
      <cdr:spPr>
        <a:xfrm xmlns:a="http://schemas.openxmlformats.org/drawingml/2006/main">
          <a:off x="9900280" y="727596"/>
          <a:ext cx="7341470" cy="409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B493B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0.091</cdr:x>
      <cdr:y>0.15485</cdr:y>
    </cdr:from>
    <cdr:to>
      <cdr:x>0.48626</cdr:x>
      <cdr:y>0.15579</cdr:y>
    </cdr:to>
    <cdr:cxnSp macro="">
      <cdr:nvCxnSpPr>
        <cdr:cNvPr id="20" name="Conector de Seta Reta 19">
          <a:extLst xmlns:a="http://schemas.openxmlformats.org/drawingml/2006/main">
            <a:ext uri="{FF2B5EF4-FFF2-40B4-BE49-F238E27FC236}">
              <a16:creationId xmlns:a16="http://schemas.microsoft.com/office/drawing/2014/main" id="{9A0FC037-E948-47BD-AE69-CE216166BAEC}"/>
            </a:ext>
          </a:extLst>
        </cdr:cNvPr>
        <cdr:cNvCxnSpPr/>
      </cdr:nvCxnSpPr>
      <cdr:spPr>
        <a:xfrm xmlns:a="http://schemas.openxmlformats.org/drawingml/2006/main" flipV="1">
          <a:off x="1665574" y="738412"/>
          <a:ext cx="7234517" cy="448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B493B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0.49637</cdr:x>
      <cdr:y>0.03072</cdr:y>
    </cdr:from>
    <cdr:to>
      <cdr:x>0.51658</cdr:x>
      <cdr:y>0.16702</cdr:y>
    </cdr:to>
    <cdr:sp macro="" textlink="">
      <cdr:nvSpPr>
        <cdr:cNvPr id="23" name="CaixaDeTexto 22">
          <a:extLst xmlns:a="http://schemas.openxmlformats.org/drawingml/2006/main">
            <a:ext uri="{FF2B5EF4-FFF2-40B4-BE49-F238E27FC236}">
              <a16:creationId xmlns:a16="http://schemas.microsoft.com/office/drawing/2014/main" id="{FBA3E406-44D9-4A87-AB04-F90638ABC3E5}"/>
            </a:ext>
          </a:extLst>
        </cdr:cNvPr>
        <cdr:cNvSpPr txBox="1"/>
      </cdr:nvSpPr>
      <cdr:spPr>
        <a:xfrm xmlns:a="http://schemas.openxmlformats.org/drawingml/2006/main">
          <a:off x="9092639" y="145544"/>
          <a:ext cx="370102" cy="645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2800" b="1">
              <a:solidFill>
                <a:schemeClr val="accent1"/>
              </a:solidFill>
              <a:latin typeface="Arial Black" panose="020B0A04020102020204" pitchFamily="34" charset="0"/>
            </a:rPr>
            <a:t>(+)</a:t>
          </a:r>
        </a:p>
      </cdr:txBody>
    </cdr:sp>
  </cdr:relSizeAnchor>
  <cdr:relSizeAnchor xmlns:cdr="http://schemas.openxmlformats.org/drawingml/2006/chartDrawing">
    <cdr:from>
      <cdr:x>0.71953</cdr:x>
      <cdr:y>0.03265</cdr:y>
    </cdr:from>
    <cdr:to>
      <cdr:x>0.73973</cdr:x>
      <cdr:y>0.16895</cdr:y>
    </cdr:to>
    <cdr:sp macro="" textlink="">
      <cdr:nvSpPr>
        <cdr:cNvPr id="24" name="CaixaDeTexto 23">
          <a:extLst xmlns:a="http://schemas.openxmlformats.org/drawingml/2006/main">
            <a:ext uri="{FF2B5EF4-FFF2-40B4-BE49-F238E27FC236}">
              <a16:creationId xmlns:a16="http://schemas.microsoft.com/office/drawing/2014/main" id="{5DB832E7-B644-4DEE-9794-4925785645F6}"/>
            </a:ext>
          </a:extLst>
        </cdr:cNvPr>
        <cdr:cNvSpPr txBox="1"/>
      </cdr:nvSpPr>
      <cdr:spPr>
        <a:xfrm xmlns:a="http://schemas.openxmlformats.org/drawingml/2006/main">
          <a:off x="13169534" y="155705"/>
          <a:ext cx="369794" cy="649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2800" b="1">
              <a:solidFill>
                <a:srgbClr val="FB493B"/>
              </a:solidFill>
              <a:latin typeface="Arial Black" panose="020B0A04020102020204" pitchFamily="34" charset="0"/>
            </a:rPr>
            <a:t>(-)</a:t>
          </a:r>
        </a:p>
      </cdr:txBody>
    </cdr:sp>
  </cdr:relSizeAnchor>
  <cdr:relSizeAnchor xmlns:cdr="http://schemas.openxmlformats.org/drawingml/2006/chartDrawing">
    <cdr:from>
      <cdr:x>0.30969</cdr:x>
      <cdr:y>0.03406</cdr:y>
    </cdr:from>
    <cdr:to>
      <cdr:x>0.33535</cdr:x>
      <cdr:y>0.16989</cdr:y>
    </cdr:to>
    <cdr:sp macro="" textlink="">
      <cdr:nvSpPr>
        <cdr:cNvPr id="25" name="CaixaDeTexto 24">
          <a:extLst xmlns:a="http://schemas.openxmlformats.org/drawingml/2006/main">
            <a:ext uri="{FF2B5EF4-FFF2-40B4-BE49-F238E27FC236}">
              <a16:creationId xmlns:a16="http://schemas.microsoft.com/office/drawing/2014/main" id="{82504A5A-E28F-4C39-8AF7-45F298613D90}"/>
            </a:ext>
          </a:extLst>
        </cdr:cNvPr>
        <cdr:cNvSpPr txBox="1"/>
      </cdr:nvSpPr>
      <cdr:spPr>
        <a:xfrm xmlns:a="http://schemas.openxmlformats.org/drawingml/2006/main">
          <a:off x="5784562" y="172597"/>
          <a:ext cx="479265" cy="688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2800" b="1">
              <a:solidFill>
                <a:srgbClr val="FB493B"/>
              </a:solidFill>
              <a:latin typeface="Arial Black" panose="020B0A04020102020204" pitchFamily="34" charset="0"/>
            </a:rPr>
            <a:t>(-)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0.09225</cdr:x>
      <cdr:y>0.1372</cdr:y>
    </cdr:from>
    <cdr:to>
      <cdr:x>0.93744</cdr:x>
      <cdr:y>0.14451</cdr:y>
    </cdr:to>
    <cdr:cxnSp macro="">
      <cdr:nvCxnSpPr>
        <cdr:cNvPr id="3" name="Conector de Seta Reta 2">
          <a:extLst xmlns:a="http://schemas.openxmlformats.org/drawingml/2006/main">
            <a:ext uri="{FF2B5EF4-FFF2-40B4-BE49-F238E27FC236}">
              <a16:creationId xmlns:a16="http://schemas.microsoft.com/office/drawing/2014/main" id="{693C8FA6-9DA3-46C9-88D9-68D6D0676028}"/>
            </a:ext>
          </a:extLst>
        </cdr:cNvPr>
        <cdr:cNvCxnSpPr/>
      </cdr:nvCxnSpPr>
      <cdr:spPr>
        <a:xfrm xmlns:a="http://schemas.openxmlformats.org/drawingml/2006/main">
          <a:off x="1689763" y="649975"/>
          <a:ext cx="15482455" cy="34637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B493B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0.47892</cdr:x>
      <cdr:y>0.0056</cdr:y>
    </cdr:from>
    <cdr:to>
      <cdr:x>0.52883</cdr:x>
      <cdr:y>0.19861</cdr:y>
    </cdr:to>
    <cdr:sp macro="" textlink="">
      <cdr:nvSpPr>
        <cdr:cNvPr id="7" name="CaixaDeTexto 6">
          <a:extLst xmlns:a="http://schemas.openxmlformats.org/drawingml/2006/main">
            <a:ext uri="{FF2B5EF4-FFF2-40B4-BE49-F238E27FC236}">
              <a16:creationId xmlns:a16="http://schemas.microsoft.com/office/drawing/2014/main" id="{385EFF93-25EC-4BD9-B36A-2D13AC51BA79}"/>
            </a:ext>
          </a:extLst>
        </cdr:cNvPr>
        <cdr:cNvSpPr txBox="1"/>
      </cdr:nvSpPr>
      <cdr:spPr>
        <a:xfrm xmlns:a="http://schemas.openxmlformats.org/drawingml/2006/main">
          <a:off x="8772900" y="2652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 algn="ctr"/>
          <a:r>
            <a:rPr lang="pt-BR" sz="2800" b="1">
              <a:solidFill>
                <a:srgbClr val="FB493B"/>
              </a:solidFill>
              <a:latin typeface="Arial Black" panose="020B0A04020102020204" pitchFamily="34" charset="0"/>
              <a:ea typeface="+mn-ea"/>
              <a:cs typeface="+mn-cs"/>
            </a:rPr>
            <a:t>(-)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0.09789</cdr:x>
      <cdr:y>0.12752</cdr:y>
    </cdr:from>
    <cdr:to>
      <cdr:x>0.93174</cdr:x>
      <cdr:y>0.13759</cdr:y>
    </cdr:to>
    <cdr:cxnSp macro="">
      <cdr:nvCxnSpPr>
        <cdr:cNvPr id="3" name="Conector de Seta Reta 2">
          <a:extLst xmlns:a="http://schemas.openxmlformats.org/drawingml/2006/main">
            <a:ext uri="{FF2B5EF4-FFF2-40B4-BE49-F238E27FC236}">
              <a16:creationId xmlns:a16="http://schemas.microsoft.com/office/drawing/2014/main" id="{CEBCAF38-AF68-487E-9AF5-51F95FF8E982}"/>
            </a:ext>
          </a:extLst>
        </cdr:cNvPr>
        <cdr:cNvCxnSpPr/>
      </cdr:nvCxnSpPr>
      <cdr:spPr>
        <a:xfrm xmlns:a="http://schemas.openxmlformats.org/drawingml/2006/main">
          <a:off x="1793183" y="657773"/>
          <a:ext cx="15274636" cy="51954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B493B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208767</xdr:colOff>
      <xdr:row>157</xdr:row>
      <xdr:rowOff>182671</xdr:rowOff>
    </xdr:from>
    <xdr:to>
      <xdr:col>15</xdr:col>
      <xdr:colOff>147443</xdr:colOff>
      <xdr:row>177</xdr:row>
      <xdr:rowOff>173537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913BFF-D525-49B2-8873-C6088A43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1</xdr:row>
      <xdr:rowOff>22130</xdr:rowOff>
    </xdr:from>
    <xdr:to>
      <xdr:col>43</xdr:col>
      <xdr:colOff>195437</xdr:colOff>
      <xdr:row>48</xdr:row>
      <xdr:rowOff>13240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EFC716F-E055-4EA4-A66B-3164FA715B8F}"/>
            </a:ext>
          </a:extLst>
        </xdr:cNvPr>
        <xdr:cNvGrpSpPr/>
      </xdr:nvGrpSpPr>
      <xdr:grpSpPr>
        <a:xfrm>
          <a:off x="16653186" y="212630"/>
          <a:ext cx="15591075" cy="8944610"/>
          <a:chOff x="10948089" y="221490"/>
          <a:chExt cx="15961650" cy="9361052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F38A8DF-9765-28E3-D41D-73516633BA62}"/>
              </a:ext>
            </a:extLst>
          </xdr:cNvPr>
          <xdr:cNvGraphicFramePr>
            <a:graphicFrameLocks/>
          </xdr:cNvGraphicFramePr>
        </xdr:nvGraphicFramePr>
        <xdr:xfrm>
          <a:off x="10950205" y="228180"/>
          <a:ext cx="7992576" cy="50310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A2746436-2D4D-338F-5166-1F67B8510109}"/>
              </a:ext>
            </a:extLst>
          </xdr:cNvPr>
          <xdr:cNvGraphicFramePr>
            <a:graphicFrameLocks/>
          </xdr:cNvGraphicFramePr>
        </xdr:nvGraphicFramePr>
        <xdr:xfrm>
          <a:off x="18881012" y="221490"/>
          <a:ext cx="8028727" cy="50419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6476A412-F310-6ABF-035F-114CB4AC0D60}"/>
              </a:ext>
            </a:extLst>
          </xdr:cNvPr>
          <xdr:cNvGraphicFramePr>
            <a:graphicFrameLocks/>
          </xdr:cNvGraphicFramePr>
        </xdr:nvGraphicFramePr>
        <xdr:xfrm>
          <a:off x="10948089" y="5183372"/>
          <a:ext cx="15956713" cy="4399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591254</xdr:colOff>
      <xdr:row>1</xdr:row>
      <xdr:rowOff>16580</xdr:rowOff>
    </xdr:from>
    <xdr:to>
      <xdr:col>29</xdr:col>
      <xdr:colOff>362655</xdr:colOff>
      <xdr:row>25</xdr:row>
      <xdr:rowOff>64206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01CDED-E597-4431-9B75-3BCFF4EAB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uarda%20Filgueiras\Documents\Eduarda\dados_entrada.xlsm" TargetMode="External"/><Relationship Id="rId1" Type="http://schemas.openxmlformats.org/officeDocument/2006/relationships/externalLinkPath" Target="Eduarda/dados_entrada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uarda%20Filgueiras\Documents\Eduarda\dadosSOLOS.xlsx" TargetMode="External"/><Relationship Id="rId1" Type="http://schemas.openxmlformats.org/officeDocument/2006/relationships/externalLinkPath" Target="Eduarda/dadosSO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mes Series"/>
      <sheetName val="graphic - time series"/>
      <sheetName val="Dados organizados - sub-bacias"/>
      <sheetName val="Análises"/>
      <sheetName val="macro"/>
      <sheetName val="PCP ACUMULADO"/>
      <sheetName val="ET ACUMULADO"/>
    </sheetNames>
    <sheetDataSet>
      <sheetData sheetId="0" refreshError="1"/>
      <sheetData sheetId="1" refreshError="1"/>
      <sheetData sheetId="2">
        <row r="135">
          <cell r="B135">
            <v>2001</v>
          </cell>
          <cell r="O135">
            <v>2190.0140000000001</v>
          </cell>
          <cell r="Q135">
            <v>2001</v>
          </cell>
          <cell r="AD135">
            <v>923.99360000000001</v>
          </cell>
        </row>
        <row r="136">
          <cell r="B136">
            <v>2002</v>
          </cell>
          <cell r="O136">
            <v>2163.9579999999996</v>
          </cell>
          <cell r="Q136">
            <v>2002</v>
          </cell>
          <cell r="AD136">
            <v>988.06330000000003</v>
          </cell>
        </row>
        <row r="137">
          <cell r="B137">
            <v>2003</v>
          </cell>
          <cell r="O137">
            <v>2159.817</v>
          </cell>
          <cell r="Q137">
            <v>2003</v>
          </cell>
          <cell r="AD137">
            <v>1052.097</v>
          </cell>
        </row>
        <row r="138">
          <cell r="B138">
            <v>2004</v>
          </cell>
          <cell r="O138">
            <v>2190.6570000000002</v>
          </cell>
          <cell r="Q138">
            <v>2004</v>
          </cell>
          <cell r="AD138">
            <v>1032.1625000000001</v>
          </cell>
        </row>
        <row r="139">
          <cell r="B139">
            <v>2005</v>
          </cell>
          <cell r="O139">
            <v>2164.4399999999996</v>
          </cell>
          <cell r="Q139">
            <v>2005</v>
          </cell>
          <cell r="AD139">
            <v>1028.8238999999999</v>
          </cell>
        </row>
        <row r="140">
          <cell r="B140">
            <v>2006</v>
          </cell>
          <cell r="O140">
            <v>2270.1260000000002</v>
          </cell>
          <cell r="Q140">
            <v>2006</v>
          </cell>
          <cell r="AD140">
            <v>1042.6215999999999</v>
          </cell>
        </row>
        <row r="141">
          <cell r="B141">
            <v>2007</v>
          </cell>
          <cell r="O141">
            <v>2210.4039999999995</v>
          </cell>
          <cell r="Q141">
            <v>2007</v>
          </cell>
          <cell r="AD141">
            <v>1041.7722000000001</v>
          </cell>
        </row>
        <row r="142">
          <cell r="B142">
            <v>2008</v>
          </cell>
          <cell r="O142">
            <v>2289.6090000000004</v>
          </cell>
          <cell r="Q142">
            <v>2008</v>
          </cell>
          <cell r="AD142">
            <v>1004.8521000000001</v>
          </cell>
        </row>
        <row r="143">
          <cell r="B143">
            <v>2009</v>
          </cell>
          <cell r="O143">
            <v>2290.7849999999999</v>
          </cell>
          <cell r="Q143">
            <v>2009</v>
          </cell>
          <cell r="AD143">
            <v>1045.3346000000001</v>
          </cell>
        </row>
        <row r="144">
          <cell r="B144">
            <v>2010</v>
          </cell>
          <cell r="O144">
            <v>2094.8589999999995</v>
          </cell>
          <cell r="Q144">
            <v>2010</v>
          </cell>
          <cell r="AD144">
            <v>1026.4055000000001</v>
          </cell>
        </row>
        <row r="145">
          <cell r="B145">
            <v>2011</v>
          </cell>
          <cell r="O145">
            <v>2321.6930000000002</v>
          </cell>
          <cell r="Q145">
            <v>2011</v>
          </cell>
          <cell r="AD145">
            <v>1013.777</v>
          </cell>
        </row>
        <row r="146">
          <cell r="B146">
            <v>2012</v>
          </cell>
          <cell r="O146">
            <v>2283.4300000000003</v>
          </cell>
          <cell r="Q146">
            <v>2012</v>
          </cell>
          <cell r="AD146">
            <v>1041.7005000000001</v>
          </cell>
        </row>
        <row r="147">
          <cell r="B147">
            <v>2013</v>
          </cell>
          <cell r="O147">
            <v>2414.9070000000002</v>
          </cell>
          <cell r="Q147">
            <v>2013</v>
          </cell>
          <cell r="AD147">
            <v>1033.8558</v>
          </cell>
        </row>
        <row r="148">
          <cell r="B148">
            <v>2014</v>
          </cell>
          <cell r="O148">
            <v>2373.3330000000001</v>
          </cell>
          <cell r="Q148">
            <v>2014</v>
          </cell>
          <cell r="AD148">
            <v>1030.1677</v>
          </cell>
        </row>
        <row r="149">
          <cell r="B149">
            <v>2015</v>
          </cell>
          <cell r="O149">
            <v>2021.7729999999997</v>
          </cell>
          <cell r="Q149">
            <v>2015</v>
          </cell>
          <cell r="AD149">
            <v>1082.3190999999999</v>
          </cell>
        </row>
        <row r="150">
          <cell r="B150">
            <v>2016</v>
          </cell>
          <cell r="O150">
            <v>2186.067</v>
          </cell>
          <cell r="Q150">
            <v>2016</v>
          </cell>
          <cell r="AD150">
            <v>1103.5482999999999</v>
          </cell>
        </row>
        <row r="151">
          <cell r="B151">
            <v>2017</v>
          </cell>
          <cell r="O151">
            <v>2360.7219999999998</v>
          </cell>
          <cell r="Q151">
            <v>2017</v>
          </cell>
          <cell r="AD151">
            <v>1022.4481999999999</v>
          </cell>
        </row>
        <row r="152">
          <cell r="B152">
            <v>2018</v>
          </cell>
          <cell r="O152">
            <v>2299.8450000000003</v>
          </cell>
          <cell r="Q152">
            <v>2018</v>
          </cell>
          <cell r="AD152">
            <v>1056.5311000000002</v>
          </cell>
        </row>
        <row r="153">
          <cell r="B153">
            <v>2019</v>
          </cell>
          <cell r="O153">
            <v>2385.6110000000003</v>
          </cell>
          <cell r="Q153">
            <v>2019</v>
          </cell>
          <cell r="AD153">
            <v>1035.8309000000002</v>
          </cell>
        </row>
        <row r="154">
          <cell r="B154">
            <v>2020</v>
          </cell>
          <cell r="O154">
            <v>2127.5920000000001</v>
          </cell>
          <cell r="Q154">
            <v>2020</v>
          </cell>
          <cell r="AD154">
            <v>1051.9921000000002</v>
          </cell>
        </row>
        <row r="155">
          <cell r="B155">
            <v>2021</v>
          </cell>
          <cell r="O155">
            <v>2443.8500000000004</v>
          </cell>
          <cell r="Q155">
            <v>2021</v>
          </cell>
          <cell r="AD155">
            <v>975.84080000000006</v>
          </cell>
        </row>
        <row r="161">
          <cell r="U161" t="str">
            <v>Average P (2001-2011)</v>
          </cell>
          <cell r="W161" t="str">
            <v>Average P (2012-2021)</v>
          </cell>
          <cell r="Y161" t="str">
            <v>Average ET (2001-2011)</v>
          </cell>
          <cell r="AA161" t="str">
            <v>Average ET (2012-2021)</v>
          </cell>
        </row>
        <row r="162">
          <cell r="V162">
            <v>2213.305636363636</v>
          </cell>
          <cell r="Z162">
            <v>1018.1730272727276</v>
          </cell>
        </row>
        <row r="163">
          <cell r="V163">
            <v>2213.305636363636</v>
          </cell>
          <cell r="Z163">
            <v>1018.1730272727276</v>
          </cell>
        </row>
        <row r="164">
          <cell r="V164">
            <v>2213.305636363636</v>
          </cell>
          <cell r="Z164">
            <v>1018.1730272727276</v>
          </cell>
        </row>
        <row r="165">
          <cell r="V165">
            <v>2213.305636363636</v>
          </cell>
          <cell r="Z165">
            <v>1018.1730272727276</v>
          </cell>
        </row>
        <row r="166">
          <cell r="V166">
            <v>2213.305636363636</v>
          </cell>
          <cell r="Z166">
            <v>1018.1730272727276</v>
          </cell>
        </row>
        <row r="167">
          <cell r="V167">
            <v>2213.305636363636</v>
          </cell>
          <cell r="Z167">
            <v>1018.1730272727276</v>
          </cell>
        </row>
        <row r="168">
          <cell r="V168">
            <v>2213.305636363636</v>
          </cell>
          <cell r="Z168">
            <v>1018.1730272727276</v>
          </cell>
        </row>
        <row r="169">
          <cell r="V169">
            <v>2213.305636363636</v>
          </cell>
          <cell r="Z169">
            <v>1018.1730272727276</v>
          </cell>
        </row>
        <row r="170">
          <cell r="V170">
            <v>2213.305636363636</v>
          </cell>
          <cell r="Z170">
            <v>1018.1730272727276</v>
          </cell>
        </row>
        <row r="171">
          <cell r="V171">
            <v>2213.305636363636</v>
          </cell>
          <cell r="Z171">
            <v>1018.1730272727276</v>
          </cell>
        </row>
        <row r="172">
          <cell r="V172">
            <v>2213.305636363636</v>
          </cell>
          <cell r="Z172">
            <v>1018.1730272727276</v>
          </cell>
        </row>
        <row r="173">
          <cell r="X173">
            <v>2289.7129999999997</v>
          </cell>
          <cell r="AB173">
            <v>1043.4234499999998</v>
          </cell>
        </row>
        <row r="174">
          <cell r="X174">
            <v>2289.7129999999997</v>
          </cell>
          <cell r="AB174">
            <v>1043.4234499999998</v>
          </cell>
        </row>
        <row r="175">
          <cell r="X175">
            <v>2289.7129999999997</v>
          </cell>
          <cell r="AB175">
            <v>1043.4234499999998</v>
          </cell>
        </row>
        <row r="176">
          <cell r="X176">
            <v>2289.7129999999997</v>
          </cell>
          <cell r="AB176">
            <v>1043.4234499999998</v>
          </cell>
        </row>
        <row r="177">
          <cell r="X177">
            <v>2289.7129999999997</v>
          </cell>
          <cell r="AB177">
            <v>1043.4234499999998</v>
          </cell>
        </row>
        <row r="178">
          <cell r="X178">
            <v>2289.7129999999997</v>
          </cell>
          <cell r="AB178">
            <v>1043.4234499999998</v>
          </cell>
        </row>
        <row r="179">
          <cell r="X179">
            <v>2289.7129999999997</v>
          </cell>
          <cell r="AB179">
            <v>1043.4234499999998</v>
          </cell>
        </row>
        <row r="180">
          <cell r="X180">
            <v>2289.7129999999997</v>
          </cell>
          <cell r="AB180">
            <v>1043.4234499999998</v>
          </cell>
        </row>
        <row r="181">
          <cell r="X181">
            <v>2289.7129999999997</v>
          </cell>
          <cell r="AB181">
            <v>1043.4234499999998</v>
          </cell>
        </row>
        <row r="182">
          <cell r="X182">
            <v>2289.7129999999997</v>
          </cell>
          <cell r="AB182">
            <v>1043.4234499999998</v>
          </cell>
        </row>
      </sheetData>
      <sheetData sheetId="3">
        <row r="4">
          <cell r="AG4" t="str">
            <v>Madeira</v>
          </cell>
          <cell r="AH4" t="str">
            <v>Xingu</v>
          </cell>
          <cell r="AI4" t="str">
            <v>Solimões</v>
          </cell>
          <cell r="AJ4" t="str">
            <v>Tapajós</v>
          </cell>
          <cell r="AK4" t="str">
            <v>Negro</v>
          </cell>
          <cell r="AL4" t="str">
            <v>Amazon</v>
          </cell>
        </row>
        <row r="5">
          <cell r="P5">
            <v>2001</v>
          </cell>
          <cell r="AG5">
            <v>1048.2012999999997</v>
          </cell>
          <cell r="AH5">
            <v>1024.4801</v>
          </cell>
          <cell r="AI5">
            <v>1404.7387000000006</v>
          </cell>
          <cell r="AJ5">
            <v>1258.1555999999998</v>
          </cell>
          <cell r="AK5">
            <v>1568.8746999999998</v>
          </cell>
          <cell r="AL5">
            <v>1266.0204000000001</v>
          </cell>
        </row>
        <row r="6">
          <cell r="P6">
            <v>2002</v>
          </cell>
          <cell r="AG6">
            <v>824.55970000000036</v>
          </cell>
          <cell r="AH6">
            <v>748.50260000000003</v>
          </cell>
          <cell r="AI6">
            <v>1442.0556000000001</v>
          </cell>
          <cell r="AJ6">
            <v>954.88870000000009</v>
          </cell>
          <cell r="AK6">
            <v>1663.9079000000002</v>
          </cell>
          <cell r="AL6">
            <v>1175.8946999999996</v>
          </cell>
        </row>
        <row r="7">
          <cell r="P7">
            <v>2003</v>
          </cell>
          <cell r="AG7">
            <v>744.2014999999999</v>
          </cell>
          <cell r="AH7">
            <v>935.83119999999963</v>
          </cell>
          <cell r="AI7">
            <v>1343.9975000000004</v>
          </cell>
          <cell r="AJ7">
            <v>1123.0329000000002</v>
          </cell>
          <cell r="AK7">
            <v>1411.3714999999997</v>
          </cell>
          <cell r="AL7">
            <v>1107.72</v>
          </cell>
        </row>
        <row r="8">
          <cell r="P8">
            <v>2004</v>
          </cell>
          <cell r="AG8">
            <v>734.61709999999994</v>
          </cell>
          <cell r="AH8">
            <v>1124.7580999999998</v>
          </cell>
          <cell r="AI8">
            <v>1367.8325</v>
          </cell>
          <cell r="AJ8">
            <v>1152.6720999999993</v>
          </cell>
          <cell r="AK8">
            <v>1545.3442999999997</v>
          </cell>
          <cell r="AL8">
            <v>1158.4945</v>
          </cell>
        </row>
        <row r="9">
          <cell r="P9">
            <v>2005</v>
          </cell>
          <cell r="AG9">
            <v>689.20109999999988</v>
          </cell>
          <cell r="AH9">
            <v>1054.4577999999995</v>
          </cell>
          <cell r="AI9">
            <v>1171.5412999999999</v>
          </cell>
          <cell r="AJ9">
            <v>1150.3795</v>
          </cell>
          <cell r="AK9">
            <v>1847.5371</v>
          </cell>
          <cell r="AL9">
            <v>1135.6160999999997</v>
          </cell>
        </row>
        <row r="10">
          <cell r="P10">
            <v>2006</v>
          </cell>
          <cell r="AG10">
            <v>852.41489999999988</v>
          </cell>
          <cell r="AH10">
            <v>1018.4558999999999</v>
          </cell>
          <cell r="AI10">
            <v>1329.0058000000001</v>
          </cell>
          <cell r="AJ10">
            <v>1220.8910999999998</v>
          </cell>
          <cell r="AK10">
            <v>1788.8230999999996</v>
          </cell>
          <cell r="AL10">
            <v>1227.5044000000003</v>
          </cell>
        </row>
        <row r="11">
          <cell r="P11">
            <v>2007</v>
          </cell>
          <cell r="AG11">
            <v>814.25340000000006</v>
          </cell>
          <cell r="AH11">
            <v>792.27489999999989</v>
          </cell>
          <cell r="AI11">
            <v>1339.8267999999998</v>
          </cell>
          <cell r="AJ11">
            <v>1039.5490000000002</v>
          </cell>
          <cell r="AK11">
            <v>1681.3823000000004</v>
          </cell>
          <cell r="AL11">
            <v>1168.6317999999994</v>
          </cell>
        </row>
        <row r="12">
          <cell r="P12">
            <v>2008</v>
          </cell>
          <cell r="AG12">
            <v>791.06929999999988</v>
          </cell>
          <cell r="AH12">
            <v>1057.7458000000001</v>
          </cell>
          <cell r="AI12">
            <v>1378.0364</v>
          </cell>
          <cell r="AJ12">
            <v>1327.1232</v>
          </cell>
          <cell r="AK12">
            <v>1922.3731999999995</v>
          </cell>
          <cell r="AL12">
            <v>1284.7569000000003</v>
          </cell>
        </row>
        <row r="13">
          <cell r="P13">
            <v>2009</v>
          </cell>
          <cell r="AG13">
            <v>796.12819999999988</v>
          </cell>
          <cell r="AH13">
            <v>1004.1342999999997</v>
          </cell>
          <cell r="AI13">
            <v>1593.9287999999997</v>
          </cell>
          <cell r="AJ13">
            <v>1120.2756999999999</v>
          </cell>
          <cell r="AK13">
            <v>1419.3670000000006</v>
          </cell>
          <cell r="AL13">
            <v>1245.4503999999997</v>
          </cell>
        </row>
        <row r="14">
          <cell r="P14">
            <v>2010</v>
          </cell>
          <cell r="AG14">
            <v>580.53459999999984</v>
          </cell>
          <cell r="AH14">
            <v>780.26019999999994</v>
          </cell>
          <cell r="AI14">
            <v>1221.5594999999998</v>
          </cell>
          <cell r="AJ14">
            <v>1006.4132</v>
          </cell>
          <cell r="AK14">
            <v>1693.0379</v>
          </cell>
          <cell r="AL14">
            <v>1068.4534999999994</v>
          </cell>
        </row>
        <row r="15">
          <cell r="P15">
            <v>2011</v>
          </cell>
          <cell r="AG15">
            <v>743.84470000000022</v>
          </cell>
          <cell r="AH15">
            <v>1030.7955999999995</v>
          </cell>
          <cell r="AI15">
            <v>1570.4757000000002</v>
          </cell>
          <cell r="AJ15">
            <v>1224.3854000000001</v>
          </cell>
          <cell r="AK15">
            <v>1837.0177000000003</v>
          </cell>
          <cell r="AL15">
            <v>1307.9160000000002</v>
          </cell>
        </row>
        <row r="16">
          <cell r="P16">
            <v>2012</v>
          </cell>
          <cell r="AG16">
            <v>767.31059999999991</v>
          </cell>
          <cell r="AH16">
            <v>941.62480000000005</v>
          </cell>
          <cell r="AI16">
            <v>1512.1361999999995</v>
          </cell>
          <cell r="AJ16">
            <v>1084.4745999999998</v>
          </cell>
          <cell r="AK16">
            <v>1806.8991000000001</v>
          </cell>
          <cell r="AL16">
            <v>1241.7295000000001</v>
          </cell>
        </row>
        <row r="17">
          <cell r="P17">
            <v>2013</v>
          </cell>
          <cell r="AG17">
            <v>817.46699999999987</v>
          </cell>
          <cell r="AH17">
            <v>1410.3395000000005</v>
          </cell>
          <cell r="AI17">
            <v>1568.8242</v>
          </cell>
          <cell r="AJ17">
            <v>1459.6473999999996</v>
          </cell>
          <cell r="AK17">
            <v>1795.8492999999996</v>
          </cell>
          <cell r="AL17">
            <v>1381.0512000000001</v>
          </cell>
        </row>
        <row r="18">
          <cell r="P18">
            <v>2014</v>
          </cell>
          <cell r="AG18">
            <v>946.24889999999982</v>
          </cell>
          <cell r="AH18">
            <v>1182.8487999999998</v>
          </cell>
          <cell r="AI18">
            <v>1627.5553</v>
          </cell>
          <cell r="AJ18">
            <v>1242.6648000000002</v>
          </cell>
          <cell r="AK18">
            <v>1651.9879999999998</v>
          </cell>
          <cell r="AL18">
            <v>1343.1653000000001</v>
          </cell>
        </row>
        <row r="19">
          <cell r="P19">
            <v>2015</v>
          </cell>
          <cell r="AG19">
            <v>579.33630000000016</v>
          </cell>
          <cell r="AH19">
            <v>696.27909999999974</v>
          </cell>
          <cell r="AI19">
            <v>1261.7098999999994</v>
          </cell>
          <cell r="AJ19">
            <v>787.66389999999978</v>
          </cell>
          <cell r="AK19">
            <v>1135.4606999999999</v>
          </cell>
          <cell r="AL19">
            <v>939.45389999999975</v>
          </cell>
        </row>
        <row r="20">
          <cell r="P20">
            <v>2016</v>
          </cell>
          <cell r="AG20">
            <v>573.72729999999979</v>
          </cell>
          <cell r="AH20">
            <v>897.60409999999979</v>
          </cell>
          <cell r="AI20">
            <v>1263.0418</v>
          </cell>
          <cell r="AJ20">
            <v>1091.0398999999998</v>
          </cell>
          <cell r="AK20">
            <v>1713.8682000000001</v>
          </cell>
          <cell r="AL20">
            <v>1082.5187000000001</v>
          </cell>
        </row>
        <row r="21">
          <cell r="P21">
            <v>2017</v>
          </cell>
          <cell r="AG21">
            <v>850.56159999999988</v>
          </cell>
          <cell r="AH21">
            <v>1090.2986000000003</v>
          </cell>
          <cell r="AI21">
            <v>1650.4755999999998</v>
          </cell>
          <cell r="AJ21">
            <v>1139.6508000000001</v>
          </cell>
          <cell r="AK21">
            <v>1696.5737999999997</v>
          </cell>
          <cell r="AL21">
            <v>1338.2737999999999</v>
          </cell>
        </row>
        <row r="22">
          <cell r="P22">
            <v>2018</v>
          </cell>
          <cell r="AG22">
            <v>847.47700000000009</v>
          </cell>
          <cell r="AH22">
            <v>1139.4523999999997</v>
          </cell>
          <cell r="AI22">
            <v>1432.0538000000001</v>
          </cell>
          <cell r="AJ22">
            <v>1339.1167999999993</v>
          </cell>
          <cell r="AK22">
            <v>1576.3862999999999</v>
          </cell>
          <cell r="AL22">
            <v>1243.3139000000001</v>
          </cell>
        </row>
        <row r="23">
          <cell r="P23">
            <v>2019</v>
          </cell>
          <cell r="AG23">
            <v>866.55620000000022</v>
          </cell>
          <cell r="AH23">
            <v>823.67889999999989</v>
          </cell>
          <cell r="AI23">
            <v>1729.7820000000002</v>
          </cell>
          <cell r="AJ23">
            <v>1082.2534000000003</v>
          </cell>
          <cell r="AK23">
            <v>1857.9739999999999</v>
          </cell>
          <cell r="AL23">
            <v>1349.7801000000002</v>
          </cell>
        </row>
        <row r="24">
          <cell r="P24">
            <v>2020</v>
          </cell>
          <cell r="AG24">
            <v>570.08240000000012</v>
          </cell>
          <cell r="AH24">
            <v>964.61980000000017</v>
          </cell>
          <cell r="AI24">
            <v>1328.7489999999998</v>
          </cell>
          <cell r="AJ24">
            <v>976.98580000000015</v>
          </cell>
          <cell r="AK24">
            <v>1441.4042999999997</v>
          </cell>
          <cell r="AL24">
            <v>1075.5998999999999</v>
          </cell>
        </row>
        <row r="25">
          <cell r="P25">
            <v>2021</v>
          </cell>
          <cell r="AG25">
            <v>976.43790000000035</v>
          </cell>
          <cell r="AH25">
            <v>1310.9906000000001</v>
          </cell>
          <cell r="AI25">
            <v>1607.3825999999999</v>
          </cell>
          <cell r="AJ25">
            <v>1414.7177000000001</v>
          </cell>
          <cell r="AK25">
            <v>2104.4711000000007</v>
          </cell>
          <cell r="AL25">
            <v>1468.0092000000004</v>
          </cell>
        </row>
      </sheetData>
      <sheetData sheetId="4" refreshError="1"/>
      <sheetData sheetId="5">
        <row r="2">
          <cell r="K2" t="str">
            <v>P accumulated</v>
          </cell>
        </row>
        <row r="3">
          <cell r="K3" t="str">
            <v>Madeira subbasin</v>
          </cell>
          <cell r="L3" t="str">
            <v>Negro subbasin</v>
          </cell>
          <cell r="M3" t="str">
            <v>Solimões subbasin</v>
          </cell>
          <cell r="N3" t="str">
            <v>Tapajós subbasin</v>
          </cell>
          <cell r="O3" t="str">
            <v>Xingu subbasin</v>
          </cell>
          <cell r="P3" t="str">
            <v>Amazon basin</v>
          </cell>
        </row>
        <row r="4">
          <cell r="K4">
            <v>286.14100000000002</v>
          </cell>
          <cell r="L4">
            <v>165.33500000000001</v>
          </cell>
          <cell r="M4">
            <v>262.24799999999999</v>
          </cell>
          <cell r="N4">
            <v>346.61200000000002</v>
          </cell>
          <cell r="O4">
            <v>321.3</v>
          </cell>
          <cell r="P4">
            <v>274.69499999999999</v>
          </cell>
        </row>
        <row r="5">
          <cell r="K5">
            <v>528.59199999999998</v>
          </cell>
          <cell r="L5">
            <v>281.49299999999999</v>
          </cell>
          <cell r="M5">
            <v>478.93399999999997</v>
          </cell>
          <cell r="N5">
            <v>608.02099999999996</v>
          </cell>
          <cell r="O5">
            <v>550.11800000000005</v>
          </cell>
          <cell r="P5">
            <v>493.82399999999996</v>
          </cell>
        </row>
        <row r="6">
          <cell r="K6">
            <v>769.60299999999995</v>
          </cell>
          <cell r="L6">
            <v>487.71199999999999</v>
          </cell>
          <cell r="M6">
            <v>753.04499999999996</v>
          </cell>
          <cell r="N6">
            <v>937.53099999999995</v>
          </cell>
          <cell r="O6">
            <v>875.17200000000003</v>
          </cell>
          <cell r="P6">
            <v>765.38999999999987</v>
          </cell>
        </row>
        <row r="7">
          <cell r="K7">
            <v>910.72699999999998</v>
          </cell>
          <cell r="L7">
            <v>751.86799999999994</v>
          </cell>
          <cell r="M7">
            <v>976.303</v>
          </cell>
          <cell r="N7">
            <v>1109.998</v>
          </cell>
          <cell r="O7">
            <v>1051.356</v>
          </cell>
          <cell r="P7">
            <v>979.08299999999986</v>
          </cell>
        </row>
        <row r="8">
          <cell r="K8">
            <v>1009.082</v>
          </cell>
          <cell r="L8">
            <v>1125.9209999999998</v>
          </cell>
          <cell r="M8">
            <v>1175.7750000000001</v>
          </cell>
          <cell r="N8">
            <v>1216.3130000000001</v>
          </cell>
          <cell r="O8">
            <v>1163.32</v>
          </cell>
          <cell r="P8">
            <v>1168.4659999999999</v>
          </cell>
        </row>
        <row r="9">
          <cell r="K9">
            <v>1056.579</v>
          </cell>
          <cell r="L9">
            <v>1419.6389999999999</v>
          </cell>
          <cell r="M9">
            <v>1319.3610000000001</v>
          </cell>
          <cell r="N9">
            <v>1260.087</v>
          </cell>
          <cell r="O9">
            <v>1224.3509999999999</v>
          </cell>
          <cell r="P9">
            <v>1304.9969999999998</v>
          </cell>
        </row>
        <row r="10">
          <cell r="K10">
            <v>1095.9659999999999</v>
          </cell>
          <cell r="L10">
            <v>1683.8149999999998</v>
          </cell>
          <cell r="M10">
            <v>1479.7430000000002</v>
          </cell>
          <cell r="N10">
            <v>1279.7850000000001</v>
          </cell>
          <cell r="O10">
            <v>1243.4009999999998</v>
          </cell>
          <cell r="P10">
            <v>1422.0839999999998</v>
          </cell>
        </row>
        <row r="11">
          <cell r="K11">
            <v>1119.2479999999998</v>
          </cell>
          <cell r="L11">
            <v>1897.1419999999998</v>
          </cell>
          <cell r="M11">
            <v>1568.6790000000001</v>
          </cell>
          <cell r="N11">
            <v>1298.7430000000002</v>
          </cell>
          <cell r="O11">
            <v>1262.5319999999999</v>
          </cell>
          <cell r="P11">
            <v>1496.1109999999999</v>
          </cell>
        </row>
        <row r="12">
          <cell r="K12">
            <v>1220.4169999999999</v>
          </cell>
          <cell r="L12">
            <v>2092.904</v>
          </cell>
          <cell r="M12">
            <v>1724.0050000000001</v>
          </cell>
          <cell r="N12">
            <v>1393.6030000000001</v>
          </cell>
          <cell r="O12">
            <v>1345.4569999999999</v>
          </cell>
          <cell r="P12">
            <v>1625.559</v>
          </cell>
        </row>
        <row r="13">
          <cell r="K13">
            <v>1370.4759999999999</v>
          </cell>
          <cell r="L13">
            <v>2225.6179999999999</v>
          </cell>
          <cell r="M13">
            <v>1900.1640000000002</v>
          </cell>
          <cell r="N13">
            <v>1554.3110000000001</v>
          </cell>
          <cell r="O13">
            <v>1487.8509999999999</v>
          </cell>
          <cell r="P13">
            <v>1774.634</v>
          </cell>
        </row>
        <row r="14">
          <cell r="K14">
            <v>1576.5649999999998</v>
          </cell>
          <cell r="L14">
            <v>2352.5</v>
          </cell>
          <cell r="M14">
            <v>2079.2230000000004</v>
          </cell>
          <cell r="N14">
            <v>1779.1420000000001</v>
          </cell>
          <cell r="O14">
            <v>1694.1219999999998</v>
          </cell>
          <cell r="P14">
            <v>1947.65</v>
          </cell>
        </row>
        <row r="15">
          <cell r="K15">
            <v>1828.1379999999999</v>
          </cell>
          <cell r="L15">
            <v>2572.1559999999999</v>
          </cell>
          <cell r="M15">
            <v>2340.4580000000005</v>
          </cell>
          <cell r="N15">
            <v>2098.31</v>
          </cell>
          <cell r="O15">
            <v>1957.8209999999999</v>
          </cell>
          <cell r="P15">
            <v>2190.0140000000001</v>
          </cell>
        </row>
        <row r="16">
          <cell r="K16">
            <v>2038.2829999999999</v>
          </cell>
          <cell r="L16">
            <v>2702.7709999999997</v>
          </cell>
          <cell r="M16">
            <v>2544.4090000000006</v>
          </cell>
          <cell r="N16">
            <v>2399.5439999999999</v>
          </cell>
          <cell r="O16">
            <v>2270.192</v>
          </cell>
          <cell r="P16">
            <v>2409.2260000000001</v>
          </cell>
        </row>
        <row r="17">
          <cell r="K17">
            <v>2326.2150000000001</v>
          </cell>
          <cell r="L17">
            <v>2823.3629999999998</v>
          </cell>
          <cell r="M17">
            <v>2791.5930000000008</v>
          </cell>
          <cell r="N17">
            <v>2716.0309999999999</v>
          </cell>
          <cell r="O17">
            <v>2536.0219999999999</v>
          </cell>
          <cell r="P17">
            <v>2656.9990000000003</v>
          </cell>
        </row>
        <row r="18">
          <cell r="K18">
            <v>2527.9520000000002</v>
          </cell>
          <cell r="L18">
            <v>3079.6989999999996</v>
          </cell>
          <cell r="M18">
            <v>3067.2160000000008</v>
          </cell>
          <cell r="N18">
            <v>2984.8469999999998</v>
          </cell>
          <cell r="O18">
            <v>2801.7689999999998</v>
          </cell>
          <cell r="P18">
            <v>2917.5640000000003</v>
          </cell>
        </row>
        <row r="19">
          <cell r="K19">
            <v>2677.9350000000004</v>
          </cell>
          <cell r="L19">
            <v>3419.0519999999997</v>
          </cell>
          <cell r="M19">
            <v>3326.1850000000009</v>
          </cell>
          <cell r="N19">
            <v>3133.1349999999998</v>
          </cell>
          <cell r="O19">
            <v>2986.8589999999999</v>
          </cell>
          <cell r="P19">
            <v>3160.8820000000005</v>
          </cell>
        </row>
        <row r="20">
          <cell r="K20">
            <v>2778.9690000000005</v>
          </cell>
          <cell r="L20">
            <v>3823.8369999999995</v>
          </cell>
          <cell r="M20">
            <v>3551.333000000001</v>
          </cell>
          <cell r="N20">
            <v>3225.0809999999997</v>
          </cell>
          <cell r="O20">
            <v>3092.3469999999998</v>
          </cell>
          <cell r="P20">
            <v>3366.4460000000004</v>
          </cell>
        </row>
        <row r="21">
          <cell r="K21">
            <v>2807.3230000000003</v>
          </cell>
          <cell r="L21">
            <v>4181.1859999999997</v>
          </cell>
          <cell r="M21">
            <v>3683.0790000000011</v>
          </cell>
          <cell r="N21">
            <v>3249.1439999999998</v>
          </cell>
          <cell r="O21">
            <v>3134.8659999999995</v>
          </cell>
          <cell r="P21">
            <v>3494.1970000000006</v>
          </cell>
        </row>
        <row r="22">
          <cell r="K22">
            <v>2844.0010000000002</v>
          </cell>
          <cell r="L22">
            <v>4456.8580000000002</v>
          </cell>
          <cell r="M22">
            <v>3845.5310000000009</v>
          </cell>
          <cell r="N22">
            <v>3273.4269999999997</v>
          </cell>
          <cell r="O22">
            <v>3155.7389999999996</v>
          </cell>
          <cell r="P22">
            <v>3610.0330000000004</v>
          </cell>
        </row>
        <row r="23">
          <cell r="K23">
            <v>2900.8250000000003</v>
          </cell>
          <cell r="L23">
            <v>4675.8690000000006</v>
          </cell>
          <cell r="M23">
            <v>3978.2910000000011</v>
          </cell>
          <cell r="N23">
            <v>3301.6359999999995</v>
          </cell>
          <cell r="O23">
            <v>3168.3629999999994</v>
          </cell>
          <cell r="P23">
            <v>3709.7260000000006</v>
          </cell>
        </row>
        <row r="24">
          <cell r="K24">
            <v>2967.51</v>
          </cell>
          <cell r="L24">
            <v>4823.93</v>
          </cell>
          <cell r="M24">
            <v>4109.5830000000014</v>
          </cell>
          <cell r="N24">
            <v>3399.2079999999996</v>
          </cell>
          <cell r="O24">
            <v>3238.1499999999992</v>
          </cell>
          <cell r="P24">
            <v>3810.9710000000005</v>
          </cell>
        </row>
        <row r="25">
          <cell r="K25">
            <v>3097.4110000000001</v>
          </cell>
          <cell r="L25">
            <v>4986.7269999999999</v>
          </cell>
          <cell r="M25">
            <v>4304.8700000000017</v>
          </cell>
          <cell r="N25">
            <v>3549.8999999999996</v>
          </cell>
          <cell r="O25">
            <v>3373.4619999999991</v>
          </cell>
          <cell r="P25">
            <v>3965.5860000000002</v>
          </cell>
        </row>
        <row r="26">
          <cell r="K26">
            <v>3233.3589999999999</v>
          </cell>
          <cell r="L26">
            <v>5155.1530000000002</v>
          </cell>
          <cell r="M26">
            <v>4501.7760000000017</v>
          </cell>
          <cell r="N26">
            <v>3720.8969999999995</v>
          </cell>
          <cell r="O26">
            <v>3523.811999999999</v>
          </cell>
          <cell r="P26">
            <v>4126.4140000000007</v>
          </cell>
        </row>
        <row r="27">
          <cell r="K27">
            <v>3485.444</v>
          </cell>
          <cell r="L27">
            <v>5307.3600000000006</v>
          </cell>
          <cell r="M27">
            <v>4745.6800000000021</v>
          </cell>
          <cell r="N27">
            <v>3999.6059999999993</v>
          </cell>
          <cell r="O27">
            <v>3754.3909999999992</v>
          </cell>
          <cell r="P27">
            <v>4353.9720000000007</v>
          </cell>
        </row>
        <row r="28">
          <cell r="K28">
            <v>3736.547</v>
          </cell>
          <cell r="L28">
            <v>5379.5750000000007</v>
          </cell>
          <cell r="M28">
            <v>4951.1500000000024</v>
          </cell>
          <cell r="N28">
            <v>4329.24</v>
          </cell>
          <cell r="O28">
            <v>4016.5409999999993</v>
          </cell>
          <cell r="P28">
            <v>4559.5260000000007</v>
          </cell>
        </row>
        <row r="29">
          <cell r="K29">
            <v>3970.0630000000001</v>
          </cell>
          <cell r="L29">
            <v>5494.9240000000009</v>
          </cell>
          <cell r="M29">
            <v>5184.2230000000027</v>
          </cell>
          <cell r="N29">
            <v>4626.1369999999997</v>
          </cell>
          <cell r="O29">
            <v>4349.8809999999994</v>
          </cell>
          <cell r="P29">
            <v>4799.1250000000009</v>
          </cell>
        </row>
        <row r="30">
          <cell r="K30">
            <v>4254.8689999999997</v>
          </cell>
          <cell r="L30">
            <v>5671.3400000000011</v>
          </cell>
          <cell r="M30">
            <v>5443.4930000000022</v>
          </cell>
          <cell r="N30">
            <v>5010.6019999999999</v>
          </cell>
          <cell r="O30">
            <v>4669.0379999999996</v>
          </cell>
          <cell r="P30">
            <v>5073.2300000000014</v>
          </cell>
        </row>
        <row r="31">
          <cell r="K31">
            <v>4404.4079999999994</v>
          </cell>
          <cell r="L31">
            <v>5966.8200000000015</v>
          </cell>
          <cell r="M31">
            <v>5678.648000000002</v>
          </cell>
          <cell r="N31">
            <v>5215.9439999999995</v>
          </cell>
          <cell r="O31">
            <v>4858.3739999999998</v>
          </cell>
          <cell r="P31">
            <v>5303.6230000000014</v>
          </cell>
        </row>
        <row r="32">
          <cell r="K32">
            <v>4491.1219999999994</v>
          </cell>
          <cell r="L32">
            <v>6346.7340000000013</v>
          </cell>
          <cell r="M32">
            <v>5904.6710000000021</v>
          </cell>
          <cell r="N32">
            <v>5313.6859999999997</v>
          </cell>
          <cell r="O32">
            <v>4952.4740000000002</v>
          </cell>
          <cell r="P32">
            <v>5501.4110000000019</v>
          </cell>
        </row>
        <row r="33">
          <cell r="K33">
            <v>4531.9469999999992</v>
          </cell>
          <cell r="L33">
            <v>6658.1830000000009</v>
          </cell>
          <cell r="M33">
            <v>6100.7850000000017</v>
          </cell>
          <cell r="N33">
            <v>5341.4719999999998</v>
          </cell>
          <cell r="O33">
            <v>5014.2830000000004</v>
          </cell>
          <cell r="P33">
            <v>5652.2700000000023</v>
          </cell>
        </row>
        <row r="34">
          <cell r="K34">
            <v>4544.6609999999991</v>
          </cell>
          <cell r="L34">
            <v>6951.7120000000014</v>
          </cell>
          <cell r="M34">
            <v>6216.8710000000019</v>
          </cell>
          <cell r="N34">
            <v>5350.3429999999998</v>
          </cell>
          <cell r="O34">
            <v>5029.518</v>
          </cell>
          <cell r="P34">
            <v>5752.8080000000018</v>
          </cell>
        </row>
        <row r="35">
          <cell r="K35">
            <v>4591.1949999999988</v>
          </cell>
          <cell r="L35">
            <v>7174.9950000000017</v>
          </cell>
          <cell r="M35">
            <v>6346.6560000000018</v>
          </cell>
          <cell r="N35">
            <v>5386.6729999999998</v>
          </cell>
          <cell r="O35">
            <v>5078.9679999999998</v>
          </cell>
          <cell r="P35">
            <v>5859.1210000000019</v>
          </cell>
        </row>
        <row r="36">
          <cell r="K36">
            <v>4683.8499999999985</v>
          </cell>
          <cell r="L36">
            <v>7371.6010000000015</v>
          </cell>
          <cell r="M36">
            <v>6488.6830000000018</v>
          </cell>
          <cell r="N36">
            <v>5479.3310000000001</v>
          </cell>
          <cell r="O36">
            <v>5145.2069999999994</v>
          </cell>
          <cell r="P36">
            <v>5981.8720000000021</v>
          </cell>
        </row>
        <row r="37">
          <cell r="K37">
            <v>4832.0609999999988</v>
          </cell>
          <cell r="L37">
            <v>7534.0040000000017</v>
          </cell>
          <cell r="M37">
            <v>6666.5710000000017</v>
          </cell>
          <cell r="N37">
            <v>5677.1909999999998</v>
          </cell>
          <cell r="O37">
            <v>5323.3039999999992</v>
          </cell>
          <cell r="P37">
            <v>6142.010000000002</v>
          </cell>
        </row>
        <row r="38">
          <cell r="K38">
            <v>4971.3539999999985</v>
          </cell>
          <cell r="L38">
            <v>7699.0440000000017</v>
          </cell>
          <cell r="M38">
            <v>6858.5180000000018</v>
          </cell>
          <cell r="N38">
            <v>5878.5149999999994</v>
          </cell>
          <cell r="O38">
            <v>5536.3369999999995</v>
          </cell>
          <cell r="P38">
            <v>6311.4690000000019</v>
          </cell>
        </row>
        <row r="39">
          <cell r="K39">
            <v>5198.3589999999986</v>
          </cell>
          <cell r="L39">
            <v>7817.9030000000021</v>
          </cell>
          <cell r="M39">
            <v>7092.1240000000016</v>
          </cell>
          <cell r="N39">
            <v>6116.8279999999995</v>
          </cell>
          <cell r="O39">
            <v>5756.8929999999991</v>
          </cell>
          <cell r="P39">
            <v>6513.7890000000016</v>
          </cell>
        </row>
        <row r="40">
          <cell r="K40">
            <v>5490.9119999999984</v>
          </cell>
          <cell r="L40">
            <v>7942.5460000000021</v>
          </cell>
          <cell r="M40">
            <v>7289.9330000000018</v>
          </cell>
          <cell r="N40">
            <v>6489.2109999999993</v>
          </cell>
          <cell r="O40">
            <v>6168.8589999999995</v>
          </cell>
          <cell r="P40">
            <v>6756.5810000000019</v>
          </cell>
        </row>
        <row r="41">
          <cell r="K41">
            <v>5728.5129999999981</v>
          </cell>
          <cell r="L41">
            <v>8083.2960000000021</v>
          </cell>
          <cell r="M41">
            <v>7481.6710000000021</v>
          </cell>
          <cell r="N41">
            <v>6876.271999999999</v>
          </cell>
          <cell r="O41">
            <v>6600.887999999999</v>
          </cell>
          <cell r="P41">
            <v>7007.4720000000016</v>
          </cell>
        </row>
        <row r="42">
          <cell r="K42">
            <v>5938.0219999999981</v>
          </cell>
          <cell r="L42">
            <v>8301.6770000000015</v>
          </cell>
          <cell r="M42">
            <v>7765.8500000000022</v>
          </cell>
          <cell r="N42">
            <v>7190.4499999999989</v>
          </cell>
          <cell r="O42">
            <v>6923.6579999999994</v>
          </cell>
          <cell r="P42">
            <v>7283.9610000000011</v>
          </cell>
        </row>
        <row r="43">
          <cell r="K43">
            <v>6081.5329999999985</v>
          </cell>
          <cell r="L43">
            <v>8603.358000000002</v>
          </cell>
          <cell r="M43">
            <v>7980.0930000000026</v>
          </cell>
          <cell r="N43">
            <v>7382.0209999999988</v>
          </cell>
          <cell r="O43">
            <v>7111.1129999999994</v>
          </cell>
          <cell r="P43">
            <v>7503.2750000000015</v>
          </cell>
        </row>
        <row r="44">
          <cell r="K44">
            <v>6152.5559999999987</v>
          </cell>
          <cell r="L44">
            <v>8997.8470000000016</v>
          </cell>
          <cell r="M44">
            <v>8162.9630000000025</v>
          </cell>
          <cell r="N44">
            <v>7450.0789999999988</v>
          </cell>
          <cell r="O44">
            <v>7187.3049999999994</v>
          </cell>
          <cell r="P44">
            <v>7680.5450000000019</v>
          </cell>
        </row>
        <row r="45">
          <cell r="K45">
            <v>6191.7589999999991</v>
          </cell>
          <cell r="L45">
            <v>9285.626000000002</v>
          </cell>
          <cell r="M45">
            <v>8319.8330000000024</v>
          </cell>
          <cell r="N45">
            <v>7477.3129999999992</v>
          </cell>
          <cell r="O45">
            <v>7227.4109999999991</v>
          </cell>
          <cell r="P45">
            <v>7805.9970000000021</v>
          </cell>
        </row>
        <row r="46">
          <cell r="K46">
            <v>6225.9449999999988</v>
          </cell>
          <cell r="L46">
            <v>9578.7710000000025</v>
          </cell>
          <cell r="M46">
            <v>8491.6250000000018</v>
          </cell>
          <cell r="N46">
            <v>7502.0559999999996</v>
          </cell>
          <cell r="O46">
            <v>7251.7979999999989</v>
          </cell>
          <cell r="P46">
            <v>7933.7680000000018</v>
          </cell>
        </row>
        <row r="47">
          <cell r="K47">
            <v>6262.4289999999992</v>
          </cell>
          <cell r="L47">
            <v>9812.5220000000027</v>
          </cell>
          <cell r="M47">
            <v>8616.9170000000013</v>
          </cell>
          <cell r="N47">
            <v>7540.125</v>
          </cell>
          <cell r="O47">
            <v>7284.9579999999987</v>
          </cell>
          <cell r="P47">
            <v>8034.4220000000023</v>
          </cell>
        </row>
        <row r="48">
          <cell r="K48">
            <v>6320.6909999999989</v>
          </cell>
          <cell r="L48">
            <v>10016.662000000002</v>
          </cell>
          <cell r="M48">
            <v>8772.0180000000018</v>
          </cell>
          <cell r="N48">
            <v>7622.4030000000002</v>
          </cell>
          <cell r="O48">
            <v>7347.9899999999989</v>
          </cell>
          <cell r="P48">
            <v>8152.5090000000027</v>
          </cell>
        </row>
        <row r="49">
          <cell r="K49">
            <v>6445.9089999999987</v>
          </cell>
          <cell r="L49">
            <v>10200.430000000002</v>
          </cell>
          <cell r="M49">
            <v>8972.5660000000025</v>
          </cell>
          <cell r="N49">
            <v>7784.7020000000002</v>
          </cell>
          <cell r="O49">
            <v>7514.5859999999993</v>
          </cell>
          <cell r="P49">
            <v>8315.8240000000023</v>
          </cell>
        </row>
        <row r="50">
          <cell r="K50">
            <v>6638.0929999999989</v>
          </cell>
          <cell r="L50">
            <v>10333.867000000002</v>
          </cell>
          <cell r="M50">
            <v>9196.1650000000027</v>
          </cell>
          <cell r="N50">
            <v>7968.7390000000005</v>
          </cell>
          <cell r="O50">
            <v>7667.8329999999996</v>
          </cell>
          <cell r="P50">
            <v>8492.733000000002</v>
          </cell>
        </row>
        <row r="51">
          <cell r="K51">
            <v>6879.8109999999988</v>
          </cell>
          <cell r="L51">
            <v>10465.023000000003</v>
          </cell>
          <cell r="M51">
            <v>9425.5230000000029</v>
          </cell>
          <cell r="N51">
            <v>8226.3590000000004</v>
          </cell>
          <cell r="O51">
            <v>7902.768</v>
          </cell>
          <cell r="P51">
            <v>8704.4460000000017</v>
          </cell>
        </row>
        <row r="52">
          <cell r="K52">
            <v>7115.0699999999988</v>
          </cell>
          <cell r="L52">
            <v>10652.418000000003</v>
          </cell>
          <cell r="M52">
            <v>9628.586000000003</v>
          </cell>
          <cell r="N52">
            <v>8535.6239999999998</v>
          </cell>
          <cell r="O52">
            <v>8179.1639999999998</v>
          </cell>
          <cell r="P52">
            <v>8928.8640000000014</v>
          </cell>
        </row>
        <row r="53">
          <cell r="K53">
            <v>7374.8439999999991</v>
          </cell>
          <cell r="L53">
            <v>10885.726000000002</v>
          </cell>
          <cell r="M53">
            <v>9865.6930000000029</v>
          </cell>
          <cell r="N53">
            <v>8831.027</v>
          </cell>
          <cell r="O53">
            <v>8481.3269999999993</v>
          </cell>
          <cell r="P53">
            <v>9188.1650000000009</v>
          </cell>
        </row>
        <row r="54">
          <cell r="K54">
            <v>7605.8269999999993</v>
          </cell>
          <cell r="L54">
            <v>11095.589000000002</v>
          </cell>
          <cell r="M54">
            <v>10134.119000000002</v>
          </cell>
          <cell r="N54">
            <v>9224.9369999999999</v>
          </cell>
          <cell r="O54">
            <v>8866.6149999999998</v>
          </cell>
          <cell r="P54">
            <v>9476.2360000000008</v>
          </cell>
        </row>
        <row r="55">
          <cell r="K55">
            <v>7728.0179999999991</v>
          </cell>
          <cell r="L55">
            <v>11466.005000000001</v>
          </cell>
          <cell r="M55">
            <v>10378.026000000002</v>
          </cell>
          <cell r="N55">
            <v>9370.4040000000005</v>
          </cell>
          <cell r="O55">
            <v>9051.378999999999</v>
          </cell>
          <cell r="P55">
            <v>9706.9940000000006</v>
          </cell>
        </row>
        <row r="56">
          <cell r="K56">
            <v>7812.3839999999991</v>
          </cell>
          <cell r="L56">
            <v>11799.843000000001</v>
          </cell>
          <cell r="M56">
            <v>10562.703000000001</v>
          </cell>
          <cell r="N56">
            <v>9455.0609999999997</v>
          </cell>
          <cell r="O56">
            <v>9156.6699999999983</v>
          </cell>
          <cell r="P56">
            <v>9887.2080000000005</v>
          </cell>
        </row>
        <row r="57">
          <cell r="K57">
            <v>7841.155999999999</v>
          </cell>
          <cell r="L57">
            <v>12055.258000000002</v>
          </cell>
          <cell r="M57">
            <v>10690.768000000002</v>
          </cell>
          <cell r="N57">
            <v>9478.3809999999994</v>
          </cell>
          <cell r="O57">
            <v>9182.0279999999984</v>
          </cell>
          <cell r="P57">
            <v>9993.8360000000011</v>
          </cell>
        </row>
        <row r="58">
          <cell r="K58">
            <v>7855.5899999999992</v>
          </cell>
          <cell r="L58">
            <v>12309.537000000002</v>
          </cell>
          <cell r="M58">
            <v>10798.583000000002</v>
          </cell>
          <cell r="N58">
            <v>9487.0339999999997</v>
          </cell>
          <cell r="O58">
            <v>9196.2949999999983</v>
          </cell>
          <cell r="P58">
            <v>10085.867000000002</v>
          </cell>
        </row>
        <row r="59">
          <cell r="K59">
            <v>7883.3509999999997</v>
          </cell>
          <cell r="L59">
            <v>12532.127000000002</v>
          </cell>
          <cell r="M59">
            <v>10894.547000000002</v>
          </cell>
          <cell r="N59">
            <v>9504.4830000000002</v>
          </cell>
          <cell r="O59">
            <v>9209.8979999999974</v>
          </cell>
          <cell r="P59">
            <v>10167.294000000002</v>
          </cell>
        </row>
        <row r="60">
          <cell r="K60">
            <v>7944.6719999999996</v>
          </cell>
          <cell r="L60">
            <v>12679.622000000003</v>
          </cell>
          <cell r="M60">
            <v>11001.974000000002</v>
          </cell>
          <cell r="N60">
            <v>9586.6380000000008</v>
          </cell>
          <cell r="O60">
            <v>9290.7429999999968</v>
          </cell>
          <cell r="P60">
            <v>10259.294000000002</v>
          </cell>
        </row>
        <row r="61">
          <cell r="K61">
            <v>8091.8979999999992</v>
          </cell>
          <cell r="L61">
            <v>12835.207000000002</v>
          </cell>
          <cell r="M61">
            <v>11200.713000000002</v>
          </cell>
          <cell r="N61">
            <v>9727.2920000000013</v>
          </cell>
          <cell r="O61">
            <v>9397.0449999999964</v>
          </cell>
          <cell r="P61">
            <v>10414.202000000001</v>
          </cell>
        </row>
        <row r="62">
          <cell r="K62">
            <v>8280.4169999999995</v>
          </cell>
          <cell r="L62">
            <v>13041.165000000003</v>
          </cell>
          <cell r="M62">
            <v>11390.982000000002</v>
          </cell>
          <cell r="N62">
            <v>9945.6760000000013</v>
          </cell>
          <cell r="O62">
            <v>9581.2599999999966</v>
          </cell>
          <cell r="P62">
            <v>10597.455000000002</v>
          </cell>
        </row>
        <row r="63">
          <cell r="K63">
            <v>8538.851999999999</v>
          </cell>
          <cell r="L63">
            <v>13295.090000000002</v>
          </cell>
          <cell r="M63">
            <v>11628.905000000002</v>
          </cell>
          <cell r="N63">
            <v>10307.568000000001</v>
          </cell>
          <cell r="O63">
            <v>9953.7349999999969</v>
          </cell>
          <cell r="P63">
            <v>10868.886000000002</v>
          </cell>
        </row>
        <row r="64">
          <cell r="K64">
            <v>8851.8389999999981</v>
          </cell>
          <cell r="L64">
            <v>13588.252000000002</v>
          </cell>
          <cell r="M64">
            <v>11875.410000000002</v>
          </cell>
          <cell r="N64">
            <v>10602.497000000001</v>
          </cell>
          <cell r="O64">
            <v>10224.327999999998</v>
          </cell>
          <cell r="P64">
            <v>11144.624000000002</v>
          </cell>
        </row>
        <row r="65">
          <cell r="K65">
            <v>9113.5179999999982</v>
          </cell>
          <cell r="L65">
            <v>13753.780000000002</v>
          </cell>
          <cell r="M65">
            <v>12110.098000000002</v>
          </cell>
          <cell r="N65">
            <v>10938.323</v>
          </cell>
          <cell r="O65">
            <v>10536.690999999997</v>
          </cell>
          <cell r="P65">
            <v>11397.373000000001</v>
          </cell>
        </row>
        <row r="66">
          <cell r="K66">
            <v>9342.0859999999975</v>
          </cell>
          <cell r="L66">
            <v>13952.010000000002</v>
          </cell>
          <cell r="M66">
            <v>12382.778000000002</v>
          </cell>
          <cell r="N66">
            <v>11280.589</v>
          </cell>
          <cell r="O66">
            <v>10866.354999999998</v>
          </cell>
          <cell r="P66">
            <v>11669.255000000001</v>
          </cell>
        </row>
        <row r="67">
          <cell r="K67">
            <v>9518.1679999999978</v>
          </cell>
          <cell r="L67">
            <v>14182.552000000001</v>
          </cell>
          <cell r="M67">
            <v>12615.336000000003</v>
          </cell>
          <cell r="N67">
            <v>11562.396000000001</v>
          </cell>
          <cell r="O67">
            <v>11183.914999999997</v>
          </cell>
          <cell r="P67">
            <v>11913.506000000001</v>
          </cell>
        </row>
        <row r="68">
          <cell r="K68">
            <v>9581.6799999999985</v>
          </cell>
          <cell r="L68">
            <v>14591.496000000001</v>
          </cell>
          <cell r="M68">
            <v>12768.156000000003</v>
          </cell>
          <cell r="N68">
            <v>11695.28</v>
          </cell>
          <cell r="O68">
            <v>11336.580999999996</v>
          </cell>
          <cell r="P68">
            <v>12105.555000000002</v>
          </cell>
        </row>
        <row r="69">
          <cell r="K69">
            <v>9618.9709999999977</v>
          </cell>
          <cell r="L69">
            <v>14929.706</v>
          </cell>
          <cell r="M69">
            <v>12922.863000000003</v>
          </cell>
          <cell r="N69">
            <v>11712.871000000001</v>
          </cell>
          <cell r="O69">
            <v>11360.248999999996</v>
          </cell>
          <cell r="P69">
            <v>12240.872000000003</v>
          </cell>
        </row>
        <row r="70">
          <cell r="K70">
            <v>9643.5319999999974</v>
          </cell>
          <cell r="L70">
            <v>15250.215</v>
          </cell>
          <cell r="M70">
            <v>13052.061000000003</v>
          </cell>
          <cell r="N70">
            <v>11731.015000000001</v>
          </cell>
          <cell r="O70">
            <v>11379.577999999996</v>
          </cell>
          <cell r="P70">
            <v>12353.223000000004</v>
          </cell>
        </row>
        <row r="71">
          <cell r="K71">
            <v>9679.3409999999967</v>
          </cell>
          <cell r="L71">
            <v>15463.876</v>
          </cell>
          <cell r="M71">
            <v>13179.215000000004</v>
          </cell>
          <cell r="N71">
            <v>11757.164000000001</v>
          </cell>
          <cell r="O71">
            <v>11398.939999999995</v>
          </cell>
          <cell r="P71">
            <v>12446.701000000003</v>
          </cell>
        </row>
        <row r="72">
          <cell r="K72">
            <v>9759.404999999997</v>
          </cell>
          <cell r="L72">
            <v>15633.846</v>
          </cell>
          <cell r="M72">
            <v>13309.317000000005</v>
          </cell>
          <cell r="N72">
            <v>11855.087000000001</v>
          </cell>
          <cell r="O72">
            <v>11474.145999999995</v>
          </cell>
          <cell r="P72">
            <v>12556.137000000002</v>
          </cell>
        </row>
        <row r="73">
          <cell r="K73">
            <v>9919.0969999999979</v>
          </cell>
          <cell r="L73">
            <v>15776.412</v>
          </cell>
          <cell r="M73">
            <v>13488.866000000005</v>
          </cell>
          <cell r="N73">
            <v>12056.367000000002</v>
          </cell>
          <cell r="O73">
            <v>11639.749999999995</v>
          </cell>
          <cell r="P73">
            <v>12714.916000000003</v>
          </cell>
        </row>
        <row r="74">
          <cell r="K74">
            <v>10089.460999999998</v>
          </cell>
          <cell r="L74">
            <v>15995.443000000001</v>
          </cell>
          <cell r="M74">
            <v>13716.466000000006</v>
          </cell>
          <cell r="N74">
            <v>12238.849000000002</v>
          </cell>
          <cell r="O74">
            <v>11819.606999999995</v>
          </cell>
          <cell r="P74">
            <v>12913.617000000002</v>
          </cell>
        </row>
        <row r="75">
          <cell r="K75">
            <v>10340.897999999997</v>
          </cell>
          <cell r="L75">
            <v>16145.428000000002</v>
          </cell>
          <cell r="M75">
            <v>13973.613000000007</v>
          </cell>
          <cell r="N75">
            <v>12517.496000000003</v>
          </cell>
          <cell r="O75">
            <v>12041.756999999994</v>
          </cell>
          <cell r="P75">
            <v>13139.012000000002</v>
          </cell>
        </row>
        <row r="76">
          <cell r="K76">
            <v>10610.611999999997</v>
          </cell>
          <cell r="L76">
            <v>16273.834000000003</v>
          </cell>
          <cell r="M76">
            <v>14219.135000000007</v>
          </cell>
          <cell r="N76">
            <v>12813.860000000002</v>
          </cell>
          <cell r="O76">
            <v>12293.628999999994</v>
          </cell>
          <cell r="P76">
            <v>13371.982000000002</v>
          </cell>
        </row>
        <row r="77">
          <cell r="K77">
            <v>10877.741999999997</v>
          </cell>
          <cell r="L77">
            <v>16334.984000000002</v>
          </cell>
          <cell r="M77">
            <v>14378.600000000008</v>
          </cell>
          <cell r="N77">
            <v>13168.380000000003</v>
          </cell>
          <cell r="O77">
            <v>12692.895999999993</v>
          </cell>
          <cell r="P77">
            <v>13586.257000000001</v>
          </cell>
        </row>
        <row r="78">
          <cell r="K78">
            <v>11119.131999999996</v>
          </cell>
          <cell r="L78">
            <v>16577.806</v>
          </cell>
          <cell r="M78">
            <v>14684.519000000008</v>
          </cell>
          <cell r="N78">
            <v>13475.579000000003</v>
          </cell>
          <cell r="O78">
            <v>12947.696999999993</v>
          </cell>
          <cell r="P78">
            <v>13876.523000000001</v>
          </cell>
        </row>
        <row r="79">
          <cell r="K79">
            <v>11282.568999999996</v>
          </cell>
          <cell r="L79">
            <v>16874.030999999999</v>
          </cell>
          <cell r="M79">
            <v>14941.195000000007</v>
          </cell>
          <cell r="N79">
            <v>13657.288000000004</v>
          </cell>
          <cell r="O79">
            <v>13144.302999999993</v>
          </cell>
          <cell r="P79">
            <v>14118.467000000001</v>
          </cell>
        </row>
        <row r="80">
          <cell r="K80">
            <v>11378.160999999996</v>
          </cell>
          <cell r="L80">
            <v>17242.703999999998</v>
          </cell>
          <cell r="M80">
            <v>15145.491000000007</v>
          </cell>
          <cell r="N80">
            <v>13748.849000000004</v>
          </cell>
          <cell r="O80">
            <v>13222.549999999992</v>
          </cell>
          <cell r="P80">
            <v>14313.69</v>
          </cell>
        </row>
        <row r="81">
          <cell r="K81">
            <v>11394.376999999997</v>
          </cell>
          <cell r="L81">
            <v>17581.373</v>
          </cell>
          <cell r="M81">
            <v>15284.858000000007</v>
          </cell>
          <cell r="N81">
            <v>13767.749000000003</v>
          </cell>
          <cell r="O81">
            <v>13252.857999999993</v>
          </cell>
          <cell r="P81">
            <v>14433.143</v>
          </cell>
        </row>
        <row r="82">
          <cell r="K82">
            <v>11432.694999999996</v>
          </cell>
          <cell r="L82">
            <v>17849.112000000001</v>
          </cell>
          <cell r="M82">
            <v>15422.924000000008</v>
          </cell>
          <cell r="N82">
            <v>13792.877000000004</v>
          </cell>
          <cell r="O82">
            <v>13283.892999999993</v>
          </cell>
          <cell r="P82">
            <v>14547.019</v>
          </cell>
        </row>
        <row r="83">
          <cell r="K83">
            <v>11453.367999999997</v>
          </cell>
          <cell r="L83">
            <v>18102.59</v>
          </cell>
          <cell r="M83">
            <v>15532.857000000009</v>
          </cell>
          <cell r="N83">
            <v>13815.552000000003</v>
          </cell>
          <cell r="O83">
            <v>13306.369999999994</v>
          </cell>
          <cell r="P83">
            <v>14639.259</v>
          </cell>
        </row>
        <row r="84">
          <cell r="K84">
            <v>11508.026999999996</v>
          </cell>
          <cell r="L84">
            <v>18308.844000000001</v>
          </cell>
          <cell r="M84">
            <v>15666.757000000009</v>
          </cell>
          <cell r="N84">
            <v>13868.234000000004</v>
          </cell>
          <cell r="O84">
            <v>13343.899999999994</v>
          </cell>
          <cell r="P84">
            <v>14743.633</v>
          </cell>
        </row>
        <row r="85">
          <cell r="K85">
            <v>11656.780999999997</v>
          </cell>
          <cell r="L85">
            <v>18505.927</v>
          </cell>
          <cell r="M85">
            <v>15867.950000000008</v>
          </cell>
          <cell r="N85">
            <v>14028.000000000004</v>
          </cell>
          <cell r="O85">
            <v>13471.154999999993</v>
          </cell>
          <cell r="P85">
            <v>14911.374</v>
          </cell>
        </row>
        <row r="86">
          <cell r="K86">
            <v>11874.731999999996</v>
          </cell>
          <cell r="L86">
            <v>18644.525999999998</v>
          </cell>
          <cell r="M86">
            <v>16081.387000000008</v>
          </cell>
          <cell r="N86">
            <v>14260.298000000004</v>
          </cell>
          <cell r="O86">
            <v>13637.906999999994</v>
          </cell>
          <cell r="P86">
            <v>15100.782999999999</v>
          </cell>
        </row>
        <row r="87">
          <cell r="K87">
            <v>12119.298999999995</v>
          </cell>
          <cell r="L87">
            <v>18891.514999999999</v>
          </cell>
          <cell r="M87">
            <v>16326.608000000007</v>
          </cell>
          <cell r="N87">
            <v>14549.469000000005</v>
          </cell>
          <cell r="O87">
            <v>13897.861999999994</v>
          </cell>
          <cell r="P87">
            <v>15349.415999999999</v>
          </cell>
        </row>
        <row r="88">
          <cell r="K88">
            <v>12464.337999999996</v>
          </cell>
          <cell r="L88">
            <v>19041.771000000001</v>
          </cell>
          <cell r="M88">
            <v>16591.070000000007</v>
          </cell>
          <cell r="N88">
            <v>14941.264000000005</v>
          </cell>
          <cell r="O88">
            <v>14230.456999999993</v>
          </cell>
          <cell r="P88">
            <v>15634.514999999999</v>
          </cell>
        </row>
        <row r="89">
          <cell r="K89">
            <v>12719.632999999996</v>
          </cell>
          <cell r="L89">
            <v>19251.609</v>
          </cell>
          <cell r="M89">
            <v>16831.345000000008</v>
          </cell>
          <cell r="N89">
            <v>15277.901000000005</v>
          </cell>
          <cell r="O89">
            <v>14537.912999999993</v>
          </cell>
          <cell r="P89">
            <v>15891.803</v>
          </cell>
        </row>
        <row r="90">
          <cell r="K90">
            <v>12987.878999999995</v>
          </cell>
          <cell r="L90">
            <v>19445.288</v>
          </cell>
          <cell r="M90">
            <v>17093.83400000001</v>
          </cell>
          <cell r="N90">
            <v>15661.739000000005</v>
          </cell>
          <cell r="O90">
            <v>14916.902999999993</v>
          </cell>
          <cell r="P90">
            <v>16181.692999999999</v>
          </cell>
        </row>
        <row r="91">
          <cell r="K91">
            <v>13130.858999999995</v>
          </cell>
          <cell r="L91">
            <v>19664.006000000001</v>
          </cell>
          <cell r="M91">
            <v>17316.215000000011</v>
          </cell>
          <cell r="N91">
            <v>15858.748000000005</v>
          </cell>
          <cell r="O91">
            <v>15123.932999999994</v>
          </cell>
          <cell r="P91">
            <v>16395.601999999999</v>
          </cell>
        </row>
        <row r="92">
          <cell r="K92">
            <v>13208.024999999994</v>
          </cell>
          <cell r="L92">
            <v>20048.199000000001</v>
          </cell>
          <cell r="M92">
            <v>17514.482000000011</v>
          </cell>
          <cell r="N92">
            <v>15966.637000000004</v>
          </cell>
          <cell r="O92">
            <v>15247.161999999993</v>
          </cell>
          <cell r="P92">
            <v>16595.879999999997</v>
          </cell>
        </row>
        <row r="93">
          <cell r="K93">
            <v>13228.510999999995</v>
          </cell>
          <cell r="L93">
            <v>20356.807000000001</v>
          </cell>
          <cell r="M93">
            <v>17658.696000000011</v>
          </cell>
          <cell r="N93">
            <v>15988.660000000003</v>
          </cell>
          <cell r="O93">
            <v>15275.503999999994</v>
          </cell>
          <cell r="P93">
            <v>16721.193999999996</v>
          </cell>
        </row>
        <row r="94">
          <cell r="K94">
            <v>13243.795999999995</v>
          </cell>
          <cell r="L94">
            <v>20674.978999999999</v>
          </cell>
          <cell r="M94">
            <v>17783.189000000009</v>
          </cell>
          <cell r="N94">
            <v>15996.091000000004</v>
          </cell>
          <cell r="O94">
            <v>15284.793999999994</v>
          </cell>
          <cell r="P94">
            <v>16826.690999999995</v>
          </cell>
        </row>
        <row r="95">
          <cell r="K95">
            <v>13275.152999999995</v>
          </cell>
          <cell r="L95">
            <v>20895.712</v>
          </cell>
          <cell r="M95">
            <v>17902.862000000008</v>
          </cell>
          <cell r="N95">
            <v>16023.407000000005</v>
          </cell>
          <cell r="O95">
            <v>15305.797999999995</v>
          </cell>
          <cell r="P95">
            <v>16920.748999999996</v>
          </cell>
        </row>
        <row r="96">
          <cell r="K96">
            <v>13331.473999999995</v>
          </cell>
          <cell r="L96">
            <v>21084.054</v>
          </cell>
          <cell r="M96">
            <v>18047.629000000008</v>
          </cell>
          <cell r="N96">
            <v>16103.223000000005</v>
          </cell>
          <cell r="O96">
            <v>15365.031999999996</v>
          </cell>
          <cell r="P96">
            <v>17032.740999999995</v>
          </cell>
        </row>
        <row r="97">
          <cell r="K97">
            <v>13460.654999999995</v>
          </cell>
          <cell r="L97">
            <v>21287.665000000001</v>
          </cell>
          <cell r="M97">
            <v>18232.435000000009</v>
          </cell>
          <cell r="N97">
            <v>16264.493000000006</v>
          </cell>
          <cell r="O97">
            <v>15485.901999999996</v>
          </cell>
          <cell r="P97">
            <v>17190.891999999996</v>
          </cell>
        </row>
        <row r="98">
          <cell r="K98">
            <v>13611.504999999996</v>
          </cell>
          <cell r="L98">
            <v>21488.304</v>
          </cell>
          <cell r="M98">
            <v>18444.092000000008</v>
          </cell>
          <cell r="N98">
            <v>16510.159000000007</v>
          </cell>
          <cell r="O98">
            <v>15691.014999999996</v>
          </cell>
          <cell r="P98">
            <v>17378.207999999995</v>
          </cell>
        </row>
        <row r="99">
          <cell r="K99">
            <v>13891.620999999996</v>
          </cell>
          <cell r="L99">
            <v>21766.444</v>
          </cell>
          <cell r="M99">
            <v>18665.242000000009</v>
          </cell>
          <cell r="N99">
            <v>16849.772000000008</v>
          </cell>
          <cell r="O99">
            <v>15983.862999999996</v>
          </cell>
          <cell r="P99">
            <v>17639.024999999994</v>
          </cell>
        </row>
        <row r="100">
          <cell r="K100">
            <v>14138.225999999995</v>
          </cell>
          <cell r="L100">
            <v>22026.804</v>
          </cell>
          <cell r="M100">
            <v>18958.858000000007</v>
          </cell>
          <cell r="N100">
            <v>17143.505000000008</v>
          </cell>
          <cell r="O100">
            <v>16258.577999999996</v>
          </cell>
          <cell r="P100">
            <v>17916.472999999994</v>
          </cell>
        </row>
        <row r="101">
          <cell r="K101">
            <v>14425.145999999995</v>
          </cell>
          <cell r="L101">
            <v>22202.516</v>
          </cell>
          <cell r="M101">
            <v>19213.776000000009</v>
          </cell>
          <cell r="N101">
            <v>17459.632000000009</v>
          </cell>
          <cell r="O101">
            <v>16544.354999999996</v>
          </cell>
          <cell r="P101">
            <v>18188.615999999995</v>
          </cell>
        </row>
        <row r="102">
          <cell r="K102">
            <v>14687.881999999996</v>
          </cell>
          <cell r="L102">
            <v>22454.699000000001</v>
          </cell>
          <cell r="M102">
            <v>19503.486000000008</v>
          </cell>
          <cell r="N102">
            <v>17793.768000000007</v>
          </cell>
          <cell r="O102">
            <v>16850.245999999996</v>
          </cell>
          <cell r="P102">
            <v>18486.979999999996</v>
          </cell>
        </row>
        <row r="103">
          <cell r="K103">
            <v>14887.874999999996</v>
          </cell>
          <cell r="L103">
            <v>22705.884000000002</v>
          </cell>
          <cell r="M103">
            <v>19787.679000000007</v>
          </cell>
          <cell r="N103">
            <v>18049.038000000008</v>
          </cell>
          <cell r="O103">
            <v>17116.459999999995</v>
          </cell>
          <cell r="P103">
            <v>18744.271999999997</v>
          </cell>
        </row>
        <row r="104">
          <cell r="K104">
            <v>14996.326999999996</v>
          </cell>
          <cell r="L104">
            <v>22934.111000000001</v>
          </cell>
          <cell r="M104">
            <v>20004.633000000009</v>
          </cell>
          <cell r="N104">
            <v>18183.041000000008</v>
          </cell>
          <cell r="O104">
            <v>17308.998999999996</v>
          </cell>
          <cell r="P104">
            <v>18942.209999999995</v>
          </cell>
        </row>
        <row r="105">
          <cell r="K105">
            <v>15042.017999999996</v>
          </cell>
          <cell r="L105">
            <v>23307.981</v>
          </cell>
          <cell r="M105">
            <v>20178.593000000008</v>
          </cell>
          <cell r="N105">
            <v>18233.175000000007</v>
          </cell>
          <cell r="O105">
            <v>17381.637999999995</v>
          </cell>
          <cell r="P105">
            <v>19104.909999999996</v>
          </cell>
        </row>
        <row r="106">
          <cell r="K106">
            <v>15076.184999999996</v>
          </cell>
          <cell r="L106">
            <v>23560.199000000001</v>
          </cell>
          <cell r="M106">
            <v>20309.852000000006</v>
          </cell>
          <cell r="N106">
            <v>18246.723000000005</v>
          </cell>
          <cell r="O106">
            <v>17398.455999999995</v>
          </cell>
          <cell r="P106">
            <v>19205.999999999996</v>
          </cell>
        </row>
        <row r="107">
          <cell r="K107">
            <v>15111.313999999997</v>
          </cell>
          <cell r="L107">
            <v>23762.597000000002</v>
          </cell>
          <cell r="M107">
            <v>20440.715000000007</v>
          </cell>
          <cell r="N107">
            <v>18280.399000000005</v>
          </cell>
          <cell r="O107">
            <v>17430.411999999993</v>
          </cell>
          <cell r="P107">
            <v>19298.580999999995</v>
          </cell>
        </row>
        <row r="108">
          <cell r="K108">
            <v>15176.495999999997</v>
          </cell>
          <cell r="L108">
            <v>23898.219000000001</v>
          </cell>
          <cell r="M108">
            <v>20565.797000000006</v>
          </cell>
          <cell r="N108">
            <v>18369.319000000003</v>
          </cell>
          <cell r="O108">
            <v>17508.120999999992</v>
          </cell>
          <cell r="P108">
            <v>19394.382999999994</v>
          </cell>
        </row>
        <row r="109">
          <cell r="K109">
            <v>15290.274999999998</v>
          </cell>
          <cell r="L109">
            <v>24039.231</v>
          </cell>
          <cell r="M109">
            <v>20721.243000000006</v>
          </cell>
          <cell r="N109">
            <v>18515.403000000002</v>
          </cell>
          <cell r="O109">
            <v>17649.016999999993</v>
          </cell>
          <cell r="P109">
            <v>19526.967999999993</v>
          </cell>
        </row>
        <row r="110">
          <cell r="K110">
            <v>15463.474999999999</v>
          </cell>
          <cell r="L110">
            <v>24148.494999999999</v>
          </cell>
          <cell r="M110">
            <v>20928.182000000004</v>
          </cell>
          <cell r="N110">
            <v>18701.593000000001</v>
          </cell>
          <cell r="O110">
            <v>17811.166999999994</v>
          </cell>
          <cell r="P110">
            <v>19690.672999999995</v>
          </cell>
        </row>
        <row r="111">
          <cell r="K111">
            <v>15730.849999999999</v>
          </cell>
          <cell r="L111">
            <v>24272.745999999999</v>
          </cell>
          <cell r="M111">
            <v>21181.192000000003</v>
          </cell>
          <cell r="N111">
            <v>19029.899000000001</v>
          </cell>
          <cell r="O111">
            <v>18086.379999999994</v>
          </cell>
          <cell r="P111">
            <v>19929.809999999994</v>
          </cell>
        </row>
        <row r="112">
          <cell r="K112">
            <v>16020.614999999998</v>
          </cell>
          <cell r="L112">
            <v>24382.502</v>
          </cell>
          <cell r="M112">
            <v>21390.657000000003</v>
          </cell>
          <cell r="N112">
            <v>19429.041000000001</v>
          </cell>
          <cell r="O112">
            <v>18404.961999999992</v>
          </cell>
          <cell r="P112">
            <v>20173.316999999995</v>
          </cell>
        </row>
        <row r="113">
          <cell r="K113">
            <v>16282.926999999998</v>
          </cell>
          <cell r="L113">
            <v>24542.417000000001</v>
          </cell>
          <cell r="M113">
            <v>21617.828000000001</v>
          </cell>
          <cell r="N113">
            <v>19711.413</v>
          </cell>
          <cell r="O113">
            <v>18657.641999999993</v>
          </cell>
          <cell r="P113">
            <v>20405.140999999996</v>
          </cell>
        </row>
        <row r="114">
          <cell r="K114">
            <v>16517.466999999997</v>
          </cell>
          <cell r="L114">
            <v>24727.334000000003</v>
          </cell>
          <cell r="M114">
            <v>21871.175000000003</v>
          </cell>
          <cell r="N114">
            <v>20020.597000000002</v>
          </cell>
          <cell r="O114">
            <v>18905.877999999993</v>
          </cell>
          <cell r="P114">
            <v>20651.126999999997</v>
          </cell>
        </row>
        <row r="115">
          <cell r="K115">
            <v>16613.312999999998</v>
          </cell>
          <cell r="L115">
            <v>25101.558000000001</v>
          </cell>
          <cell r="M115">
            <v>22091.793000000001</v>
          </cell>
          <cell r="N115">
            <v>20178.425000000003</v>
          </cell>
          <cell r="O115">
            <v>19123.345999999994</v>
          </cell>
          <cell r="P115">
            <v>20881.535999999996</v>
          </cell>
        </row>
        <row r="116">
          <cell r="K116">
            <v>16685.214999999997</v>
          </cell>
          <cell r="L116">
            <v>25433.242000000002</v>
          </cell>
          <cell r="M116">
            <v>22286.637000000002</v>
          </cell>
          <cell r="N116">
            <v>20250.275000000001</v>
          </cell>
          <cell r="O116">
            <v>19215.286999999993</v>
          </cell>
          <cell r="P116">
            <v>21059.917999999998</v>
          </cell>
        </row>
        <row r="117">
          <cell r="K117">
            <v>16703.528999999995</v>
          </cell>
          <cell r="L117">
            <v>25748.103000000003</v>
          </cell>
          <cell r="M117">
            <v>22432.652000000002</v>
          </cell>
          <cell r="N117">
            <v>20277.406000000003</v>
          </cell>
          <cell r="O117">
            <v>19253.316999999992</v>
          </cell>
          <cell r="P117">
            <v>21178.485999999997</v>
          </cell>
        </row>
        <row r="118">
          <cell r="K118">
            <v>16726.171999999995</v>
          </cell>
          <cell r="L118">
            <v>26028.198000000004</v>
          </cell>
          <cell r="M118">
            <v>22551.007000000001</v>
          </cell>
          <cell r="N118">
            <v>20297.383000000002</v>
          </cell>
          <cell r="O118">
            <v>19275.48799999999</v>
          </cell>
          <cell r="P118">
            <v>21287.484999999997</v>
          </cell>
        </row>
        <row r="119">
          <cell r="K119">
            <v>16748.179999999997</v>
          </cell>
          <cell r="L119">
            <v>26228.401000000005</v>
          </cell>
          <cell r="M119">
            <v>22637.314000000002</v>
          </cell>
          <cell r="N119">
            <v>20313.005000000001</v>
          </cell>
          <cell r="O119">
            <v>19293.03799999999</v>
          </cell>
          <cell r="P119">
            <v>21363.585999999996</v>
          </cell>
        </row>
        <row r="120">
          <cell r="K120">
            <v>16800.361999999997</v>
          </cell>
          <cell r="L120">
            <v>26380.606000000007</v>
          </cell>
          <cell r="M120">
            <v>22758.255000000001</v>
          </cell>
          <cell r="N120">
            <v>20361.537</v>
          </cell>
          <cell r="O120">
            <v>19330.082999999988</v>
          </cell>
          <cell r="P120">
            <v>21454.474999999995</v>
          </cell>
        </row>
        <row r="121">
          <cell r="K121">
            <v>16939.650999999998</v>
          </cell>
          <cell r="L121">
            <v>26526.212000000007</v>
          </cell>
          <cell r="M121">
            <v>22937.43</v>
          </cell>
          <cell r="N121">
            <v>20523.123</v>
          </cell>
          <cell r="O121">
            <v>19471.121999999988</v>
          </cell>
          <cell r="P121">
            <v>21606.944999999996</v>
          </cell>
        </row>
        <row r="122">
          <cell r="K122">
            <v>17101.069</v>
          </cell>
          <cell r="L122">
            <v>26727.230000000007</v>
          </cell>
          <cell r="M122">
            <v>23141.78</v>
          </cell>
          <cell r="N122">
            <v>20765.851999999999</v>
          </cell>
          <cell r="O122">
            <v>19676.813999999988</v>
          </cell>
          <cell r="P122">
            <v>21796.775999999994</v>
          </cell>
        </row>
        <row r="123">
          <cell r="K123">
            <v>17294.792999999998</v>
          </cell>
          <cell r="L123">
            <v>26934.970000000008</v>
          </cell>
          <cell r="M123">
            <v>23365.630999999998</v>
          </cell>
          <cell r="N123">
            <v>21061.807000000001</v>
          </cell>
          <cell r="O123">
            <v>19969.165999999987</v>
          </cell>
          <cell r="P123">
            <v>22024.668999999994</v>
          </cell>
        </row>
        <row r="124">
          <cell r="K124">
            <v>17578.044999999998</v>
          </cell>
          <cell r="L124">
            <v>27120.721000000009</v>
          </cell>
          <cell r="M124">
            <v>23593.291999999998</v>
          </cell>
          <cell r="N124">
            <v>21439.409</v>
          </cell>
          <cell r="O124">
            <v>20285.470999999987</v>
          </cell>
          <cell r="P124">
            <v>22289.444999999996</v>
          </cell>
        </row>
        <row r="125">
          <cell r="K125">
            <v>17880.592999999997</v>
          </cell>
          <cell r="L125">
            <v>27337.558000000008</v>
          </cell>
          <cell r="M125">
            <v>23849.223999999998</v>
          </cell>
          <cell r="N125">
            <v>21807.221000000001</v>
          </cell>
          <cell r="O125">
            <v>20605.591999999986</v>
          </cell>
          <cell r="P125">
            <v>22576.198999999997</v>
          </cell>
        </row>
        <row r="126">
          <cell r="K126">
            <v>18116.322999999997</v>
          </cell>
          <cell r="L126">
            <v>27586.787000000008</v>
          </cell>
          <cell r="M126">
            <v>24146.393999999997</v>
          </cell>
          <cell r="N126">
            <v>22132.655000000002</v>
          </cell>
          <cell r="O126">
            <v>20919.272999999986</v>
          </cell>
          <cell r="P126">
            <v>22868.661999999997</v>
          </cell>
        </row>
        <row r="127">
          <cell r="K127">
            <v>18292.058999999997</v>
          </cell>
          <cell r="L127">
            <v>27857.252000000008</v>
          </cell>
          <cell r="M127">
            <v>24400.895999999997</v>
          </cell>
          <cell r="N127">
            <v>22375.992000000002</v>
          </cell>
          <cell r="O127">
            <v>21140.512999999988</v>
          </cell>
          <cell r="P127">
            <v>23121.637999999995</v>
          </cell>
        </row>
        <row r="128">
          <cell r="K128">
            <v>18355.075999999997</v>
          </cell>
          <cell r="L128">
            <v>28270.250000000007</v>
          </cell>
          <cell r="M128">
            <v>24615.066999999995</v>
          </cell>
          <cell r="N128">
            <v>22456.682000000001</v>
          </cell>
          <cell r="O128">
            <v>21273.713999999989</v>
          </cell>
          <cell r="P128">
            <v>23322.508999999995</v>
          </cell>
        </row>
        <row r="129">
          <cell r="K129">
            <v>18377.561999999998</v>
          </cell>
          <cell r="L129">
            <v>28581.695000000007</v>
          </cell>
          <cell r="M129">
            <v>24778.849999999995</v>
          </cell>
          <cell r="N129">
            <v>22474.665000000001</v>
          </cell>
          <cell r="O129">
            <v>21305.881999999991</v>
          </cell>
          <cell r="P129">
            <v>23448.490999999995</v>
          </cell>
        </row>
        <row r="130">
          <cell r="K130">
            <v>18397.615999999998</v>
          </cell>
          <cell r="L130">
            <v>28836.392000000007</v>
          </cell>
          <cell r="M130">
            <v>24916.154999999995</v>
          </cell>
          <cell r="N130">
            <v>22483.870000000003</v>
          </cell>
          <cell r="O130">
            <v>21323.80899999999</v>
          </cell>
          <cell r="P130">
            <v>23550.451999999994</v>
          </cell>
        </row>
        <row r="131">
          <cell r="K131">
            <v>18430.472999999998</v>
          </cell>
          <cell r="L131">
            <v>29006.962000000007</v>
          </cell>
          <cell r="M131">
            <v>25019.537999999997</v>
          </cell>
          <cell r="N131">
            <v>22510.997000000003</v>
          </cell>
          <cell r="O131">
            <v>21341.34399999999</v>
          </cell>
          <cell r="P131">
            <v>23629.980999999992</v>
          </cell>
        </row>
        <row r="132">
          <cell r="K132">
            <v>18501.942999999999</v>
          </cell>
          <cell r="L132">
            <v>29185.263000000006</v>
          </cell>
          <cell r="M132">
            <v>25188.526999999998</v>
          </cell>
          <cell r="N132">
            <v>22576.647000000004</v>
          </cell>
          <cell r="O132">
            <v>21382.34599999999</v>
          </cell>
          <cell r="P132">
            <v>23747.663999999993</v>
          </cell>
        </row>
        <row r="133">
          <cell r="K133">
            <v>18630.689999999999</v>
          </cell>
          <cell r="L133">
            <v>29369.374000000007</v>
          </cell>
          <cell r="M133">
            <v>25390.797999999999</v>
          </cell>
          <cell r="N133">
            <v>22778.070000000003</v>
          </cell>
          <cell r="O133">
            <v>21574.029999999992</v>
          </cell>
          <cell r="P133">
            <v>23921.694999999992</v>
          </cell>
        </row>
        <row r="134">
          <cell r="K134">
            <v>18800.853999999999</v>
          </cell>
          <cell r="L134">
            <v>29573.058000000008</v>
          </cell>
          <cell r="M134">
            <v>25601.359</v>
          </cell>
          <cell r="N134">
            <v>23013.036000000004</v>
          </cell>
          <cell r="O134">
            <v>21814.000999999993</v>
          </cell>
          <cell r="P134">
            <v>24115.100999999991</v>
          </cell>
        </row>
        <row r="135">
          <cell r="K135">
            <v>19051.617999999999</v>
          </cell>
          <cell r="L135">
            <v>29751.317000000006</v>
          </cell>
          <cell r="M135">
            <v>25868.207999999999</v>
          </cell>
          <cell r="N135">
            <v>23287.139000000003</v>
          </cell>
          <cell r="O135">
            <v>22038.980999999992</v>
          </cell>
          <cell r="P135">
            <v>24346.36199999999</v>
          </cell>
        </row>
        <row r="136">
          <cell r="K136">
            <v>19318.327999999998</v>
          </cell>
          <cell r="L136">
            <v>29981.738000000005</v>
          </cell>
          <cell r="M136">
            <v>26160.946</v>
          </cell>
          <cell r="N136">
            <v>23664.782000000003</v>
          </cell>
          <cell r="O136">
            <v>22414.197999999993</v>
          </cell>
          <cell r="P136">
            <v>24635.82599999999</v>
          </cell>
        </row>
        <row r="137">
          <cell r="K137">
            <v>19625.479999999996</v>
          </cell>
          <cell r="L137">
            <v>30216.873000000003</v>
          </cell>
          <cell r="M137">
            <v>26433.691999999999</v>
          </cell>
          <cell r="N137">
            <v>23966.275000000001</v>
          </cell>
          <cell r="O137">
            <v>22699.982999999993</v>
          </cell>
          <cell r="P137">
            <v>24923.425999999989</v>
          </cell>
        </row>
        <row r="138">
          <cell r="K138">
            <v>19834.067999999996</v>
          </cell>
          <cell r="L138">
            <v>30491.15</v>
          </cell>
          <cell r="M138">
            <v>26737.03</v>
          </cell>
          <cell r="N138">
            <v>24284.119000000002</v>
          </cell>
          <cell r="O138">
            <v>23008.296999999991</v>
          </cell>
          <cell r="P138">
            <v>25211.721999999987</v>
          </cell>
        </row>
        <row r="139">
          <cell r="K139">
            <v>20018.568999999996</v>
          </cell>
          <cell r="L139">
            <v>30823.603000000003</v>
          </cell>
          <cell r="M139">
            <v>26998.194</v>
          </cell>
          <cell r="N139">
            <v>24474.185000000001</v>
          </cell>
          <cell r="O139">
            <v>23157.212999999992</v>
          </cell>
          <cell r="P139">
            <v>25452.894999999986</v>
          </cell>
        </row>
        <row r="140">
          <cell r="K140">
            <v>20121.974999999995</v>
          </cell>
          <cell r="L140">
            <v>31151.216000000004</v>
          </cell>
          <cell r="M140">
            <v>27194.94</v>
          </cell>
          <cell r="N140">
            <v>24573.121000000003</v>
          </cell>
          <cell r="O140">
            <v>23252.614999999991</v>
          </cell>
          <cell r="P140">
            <v>25628.277999999988</v>
          </cell>
        </row>
        <row r="141">
          <cell r="K141">
            <v>20176.118999999995</v>
          </cell>
          <cell r="L141">
            <v>31391.845000000005</v>
          </cell>
          <cell r="M141">
            <v>27340.519</v>
          </cell>
          <cell r="N141">
            <v>24615.876000000004</v>
          </cell>
          <cell r="O141">
            <v>23295.783999999992</v>
          </cell>
          <cell r="P141">
            <v>25745.253999999986</v>
          </cell>
        </row>
        <row r="142">
          <cell r="K142">
            <v>20194.494999999995</v>
          </cell>
          <cell r="L142">
            <v>31684.235000000004</v>
          </cell>
          <cell r="M142">
            <v>27473.627</v>
          </cell>
          <cell r="N142">
            <v>24632.246000000003</v>
          </cell>
          <cell r="O142">
            <v>23319.667999999991</v>
          </cell>
          <cell r="P142">
            <v>25857.290999999987</v>
          </cell>
        </row>
        <row r="143">
          <cell r="K143">
            <v>20214.422999999995</v>
          </cell>
          <cell r="L143">
            <v>31878.940000000006</v>
          </cell>
          <cell r="M143">
            <v>27580.602999999999</v>
          </cell>
          <cell r="N143">
            <v>24646.247000000003</v>
          </cell>
          <cell r="O143">
            <v>23337.890999999992</v>
          </cell>
          <cell r="P143">
            <v>25937.469999999987</v>
          </cell>
        </row>
        <row r="144">
          <cell r="K144">
            <v>20291.418999999994</v>
          </cell>
          <cell r="L144">
            <v>32043.334000000006</v>
          </cell>
          <cell r="M144">
            <v>27719.530999999999</v>
          </cell>
          <cell r="N144">
            <v>24733.668000000001</v>
          </cell>
          <cell r="O144">
            <v>23399.800999999992</v>
          </cell>
          <cell r="P144">
            <v>26048.126999999986</v>
          </cell>
        </row>
        <row r="145">
          <cell r="K145">
            <v>20406.144999999993</v>
          </cell>
          <cell r="L145">
            <v>32198.152000000006</v>
          </cell>
          <cell r="M145">
            <v>27920.402999999998</v>
          </cell>
          <cell r="N145">
            <v>24903.535</v>
          </cell>
          <cell r="O145">
            <v>23570.433999999994</v>
          </cell>
          <cell r="P145">
            <v>26204.929999999986</v>
          </cell>
        </row>
        <row r="146">
          <cell r="K146">
            <v>20610.387999999992</v>
          </cell>
          <cell r="L146">
            <v>32348.098000000005</v>
          </cell>
          <cell r="M146">
            <v>28123.047999999999</v>
          </cell>
          <cell r="N146">
            <v>25169.593000000001</v>
          </cell>
          <cell r="O146">
            <v>23799.940999999995</v>
          </cell>
          <cell r="P146">
            <v>26397.069999999985</v>
          </cell>
        </row>
        <row r="147">
          <cell r="K147">
            <v>20838.866999999991</v>
          </cell>
          <cell r="L147">
            <v>32540.668000000005</v>
          </cell>
          <cell r="M147">
            <v>28372.59</v>
          </cell>
          <cell r="N147">
            <v>25403.002</v>
          </cell>
          <cell r="O147">
            <v>24064.415999999994</v>
          </cell>
          <cell r="P147">
            <v>26629.791999999987</v>
          </cell>
        </row>
        <row r="148">
          <cell r="K148">
            <v>21094.244999999992</v>
          </cell>
          <cell r="L148">
            <v>32661.323000000004</v>
          </cell>
          <cell r="M148">
            <v>28607.261999999999</v>
          </cell>
          <cell r="N148">
            <v>25771.597000000002</v>
          </cell>
          <cell r="O148">
            <v>24446.111999999994</v>
          </cell>
          <cell r="P148">
            <v>26882.251999999986</v>
          </cell>
        </row>
        <row r="149">
          <cell r="K149">
            <v>21373.156999999992</v>
          </cell>
          <cell r="L149">
            <v>32961.316000000006</v>
          </cell>
          <cell r="M149">
            <v>28881.665999999997</v>
          </cell>
          <cell r="N149">
            <v>26141.975000000002</v>
          </cell>
          <cell r="O149">
            <v>24788.652999999995</v>
          </cell>
          <cell r="P149">
            <v>27181.556999999986</v>
          </cell>
        </row>
        <row r="150">
          <cell r="K150">
            <v>21601.614999999991</v>
          </cell>
          <cell r="L150">
            <v>33166.60100000001</v>
          </cell>
          <cell r="M150">
            <v>29166.061999999998</v>
          </cell>
          <cell r="N150">
            <v>26545.916000000001</v>
          </cell>
          <cell r="O150">
            <v>25198.736999999994</v>
          </cell>
          <cell r="P150">
            <v>27473.996999999985</v>
          </cell>
        </row>
        <row r="151">
          <cell r="K151">
            <v>21733.23599999999</v>
          </cell>
          <cell r="L151">
            <v>33458.049000000006</v>
          </cell>
          <cell r="M151">
            <v>29384.302</v>
          </cell>
          <cell r="N151">
            <v>26775.013000000003</v>
          </cell>
          <cell r="O151">
            <v>25465.044999999995</v>
          </cell>
          <cell r="P151">
            <v>27700.754999999986</v>
          </cell>
        </row>
        <row r="152">
          <cell r="K152">
            <v>21830.996999999988</v>
          </cell>
          <cell r="L152">
            <v>33838.221000000005</v>
          </cell>
          <cell r="M152">
            <v>29619.120999999999</v>
          </cell>
          <cell r="N152">
            <v>26884.646000000004</v>
          </cell>
          <cell r="O152">
            <v>25596.364999999994</v>
          </cell>
          <cell r="P152">
            <v>27913.833999999988</v>
          </cell>
        </row>
        <row r="153">
          <cell r="K153">
            <v>21900.420999999988</v>
          </cell>
          <cell r="L153">
            <v>34115.462000000007</v>
          </cell>
          <cell r="M153">
            <v>29797.14</v>
          </cell>
          <cell r="N153">
            <v>26931.990000000005</v>
          </cell>
          <cell r="O153">
            <v>25669.727999999996</v>
          </cell>
          <cell r="P153">
            <v>28056.060999999987</v>
          </cell>
        </row>
        <row r="154">
          <cell r="K154">
            <v>21925.487999999987</v>
          </cell>
          <cell r="L154">
            <v>34372.03100000001</v>
          </cell>
          <cell r="M154">
            <v>29945.605</v>
          </cell>
          <cell r="N154">
            <v>26956.263000000006</v>
          </cell>
          <cell r="O154">
            <v>25712.126999999997</v>
          </cell>
          <cell r="P154">
            <v>28177.464999999986</v>
          </cell>
        </row>
        <row r="155">
          <cell r="K155">
            <v>21971.796999999988</v>
          </cell>
          <cell r="L155">
            <v>34645.40800000001</v>
          </cell>
          <cell r="M155">
            <v>30100.79</v>
          </cell>
          <cell r="N155">
            <v>26979.785000000007</v>
          </cell>
          <cell r="O155">
            <v>25740.917999999998</v>
          </cell>
          <cell r="P155">
            <v>28298.616999999984</v>
          </cell>
        </row>
        <row r="156">
          <cell r="K156">
            <v>22040.281999999988</v>
          </cell>
          <cell r="L156">
            <v>34841.597000000009</v>
          </cell>
          <cell r="M156">
            <v>30255.031999999999</v>
          </cell>
          <cell r="N156">
            <v>27086.052000000007</v>
          </cell>
          <cell r="O156">
            <v>25838.404999999999</v>
          </cell>
          <cell r="P156">
            <v>28424.309999999983</v>
          </cell>
        </row>
        <row r="157">
          <cell r="K157">
            <v>22223.23699999999</v>
          </cell>
          <cell r="L157">
            <v>34973.78300000001</v>
          </cell>
          <cell r="M157">
            <v>30457.830999999998</v>
          </cell>
          <cell r="N157">
            <v>27297.538000000008</v>
          </cell>
          <cell r="O157">
            <v>26010.334999999999</v>
          </cell>
          <cell r="P157">
            <v>28600.421999999984</v>
          </cell>
        </row>
        <row r="158">
          <cell r="K158">
            <v>22425.031999999988</v>
          </cell>
          <cell r="L158">
            <v>35195.026000000013</v>
          </cell>
          <cell r="M158">
            <v>30691.274999999998</v>
          </cell>
          <cell r="N158">
            <v>27586.203000000009</v>
          </cell>
          <cell r="O158">
            <v>26271.859</v>
          </cell>
          <cell r="P158">
            <v>28824.596999999983</v>
          </cell>
        </row>
        <row r="159">
          <cell r="K159">
            <v>22673.211999999989</v>
          </cell>
          <cell r="L159">
            <v>35345.837000000014</v>
          </cell>
          <cell r="M159">
            <v>30910.237999999998</v>
          </cell>
          <cell r="N159">
            <v>27883.582000000009</v>
          </cell>
          <cell r="O159">
            <v>26560.36</v>
          </cell>
          <cell r="P159">
            <v>29044.698999999982</v>
          </cell>
        </row>
        <row r="160">
          <cell r="K160">
            <v>22979.190999999988</v>
          </cell>
          <cell r="L160">
            <v>35513.536000000015</v>
          </cell>
          <cell r="M160">
            <v>31173.601999999999</v>
          </cell>
          <cell r="N160">
            <v>28180.861000000008</v>
          </cell>
          <cell r="O160">
            <v>26832.032999999999</v>
          </cell>
          <cell r="P160">
            <v>29301.657999999981</v>
          </cell>
        </row>
        <row r="161">
          <cell r="K161">
            <v>23280.946999999989</v>
          </cell>
          <cell r="L161">
            <v>35675.015000000014</v>
          </cell>
          <cell r="M161">
            <v>31418.544999999998</v>
          </cell>
          <cell r="N161">
            <v>28558.100000000009</v>
          </cell>
          <cell r="O161">
            <v>27303.373</v>
          </cell>
          <cell r="P161">
            <v>29591.924999999981</v>
          </cell>
        </row>
        <row r="162">
          <cell r="K162">
            <v>23581.52199999999</v>
          </cell>
          <cell r="L162">
            <v>35888.885000000017</v>
          </cell>
          <cell r="M162">
            <v>31738.194</v>
          </cell>
          <cell r="N162">
            <v>28997.80100000001</v>
          </cell>
          <cell r="O162">
            <v>27693.138999999999</v>
          </cell>
          <cell r="P162">
            <v>29915.75799999998</v>
          </cell>
        </row>
        <row r="163">
          <cell r="K163">
            <v>23733.437999999991</v>
          </cell>
          <cell r="L163">
            <v>36195.128000000019</v>
          </cell>
          <cell r="M163">
            <v>32022.025999999998</v>
          </cell>
          <cell r="N163">
            <v>29201.184000000012</v>
          </cell>
          <cell r="O163">
            <v>27915.967000000001</v>
          </cell>
          <cell r="P163">
            <v>30164.465999999979</v>
          </cell>
        </row>
        <row r="164">
          <cell r="K164">
            <v>23878.547999999992</v>
          </cell>
          <cell r="L164">
            <v>36552.49000000002</v>
          </cell>
          <cell r="M164">
            <v>32275.094999999998</v>
          </cell>
          <cell r="N164">
            <v>29358.134000000013</v>
          </cell>
          <cell r="O164">
            <v>28020.008000000002</v>
          </cell>
          <cell r="P164">
            <v>30393.609999999979</v>
          </cell>
        </row>
        <row r="165">
          <cell r="K165">
            <v>23920.50599999999</v>
          </cell>
          <cell r="L165">
            <v>36835.82900000002</v>
          </cell>
          <cell r="M165">
            <v>32433.653999999999</v>
          </cell>
          <cell r="N165">
            <v>29390.046000000013</v>
          </cell>
          <cell r="O165">
            <v>28061.396000000001</v>
          </cell>
          <cell r="P165">
            <v>30530.47099999998</v>
          </cell>
        </row>
        <row r="166">
          <cell r="K166">
            <v>23945.892999999989</v>
          </cell>
          <cell r="L166">
            <v>37041.149000000019</v>
          </cell>
          <cell r="M166">
            <v>32550.748</v>
          </cell>
          <cell r="N166">
            <v>29405.839000000014</v>
          </cell>
          <cell r="O166">
            <v>28077.315999999999</v>
          </cell>
          <cell r="P166">
            <v>30623.184999999979</v>
          </cell>
        </row>
        <row r="167">
          <cell r="K167">
            <v>23983.853999999988</v>
          </cell>
          <cell r="L167">
            <v>37296.451000000023</v>
          </cell>
          <cell r="M167">
            <v>32686.626</v>
          </cell>
          <cell r="N167">
            <v>29431.758000000016</v>
          </cell>
          <cell r="O167">
            <v>28110.866999999998</v>
          </cell>
          <cell r="P167">
            <v>30728.38499999998</v>
          </cell>
        </row>
        <row r="168">
          <cell r="K168">
            <v>24071.006999999987</v>
          </cell>
          <cell r="L168">
            <v>37428.822000000022</v>
          </cell>
          <cell r="M168">
            <v>32833.978000000003</v>
          </cell>
          <cell r="N168">
            <v>29512.322000000015</v>
          </cell>
          <cell r="O168">
            <v>28185.969999999998</v>
          </cell>
          <cell r="P168">
            <v>30837.163999999979</v>
          </cell>
        </row>
        <row r="169">
          <cell r="K169">
            <v>24198.842999999986</v>
          </cell>
          <cell r="L169">
            <v>37609.711000000025</v>
          </cell>
          <cell r="M169">
            <v>33022.623</v>
          </cell>
          <cell r="N169">
            <v>29674.111000000015</v>
          </cell>
          <cell r="O169">
            <v>28325.808999999997</v>
          </cell>
          <cell r="P169">
            <v>30993.82799999998</v>
          </cell>
        </row>
        <row r="170">
          <cell r="K170">
            <v>24415.578999999987</v>
          </cell>
          <cell r="L170">
            <v>37826.709000000024</v>
          </cell>
          <cell r="M170">
            <v>33255.758999999998</v>
          </cell>
          <cell r="N170">
            <v>29907.831000000017</v>
          </cell>
          <cell r="O170">
            <v>28552.477999999999</v>
          </cell>
          <cell r="P170">
            <v>31205.839999999978</v>
          </cell>
        </row>
        <row r="171">
          <cell r="K171">
            <v>24613.384999999987</v>
          </cell>
          <cell r="L171">
            <v>37999.347000000023</v>
          </cell>
          <cell r="M171">
            <v>33489.182999999997</v>
          </cell>
          <cell r="N171">
            <v>30187.679000000018</v>
          </cell>
          <cell r="O171">
            <v>28846.510999999999</v>
          </cell>
          <cell r="P171">
            <v>31418.031999999977</v>
          </cell>
        </row>
        <row r="172">
          <cell r="K172">
            <v>24895.527999999988</v>
          </cell>
          <cell r="L172">
            <v>38189.964000000022</v>
          </cell>
          <cell r="M172">
            <v>33770.949000000001</v>
          </cell>
          <cell r="N172">
            <v>30491.124000000018</v>
          </cell>
          <cell r="O172">
            <v>29151.198</v>
          </cell>
          <cell r="P172">
            <v>31686.352999999977</v>
          </cell>
        </row>
        <row r="173">
          <cell r="K173">
            <v>25119.920999999988</v>
          </cell>
          <cell r="L173">
            <v>38303.630000000019</v>
          </cell>
          <cell r="M173">
            <v>33986.534</v>
          </cell>
          <cell r="N173">
            <v>30812.063000000016</v>
          </cell>
          <cell r="O173">
            <v>29471.706000000002</v>
          </cell>
          <cell r="P173">
            <v>31914.060999999976</v>
          </cell>
        </row>
        <row r="174">
          <cell r="K174">
            <v>25359.946999999989</v>
          </cell>
          <cell r="L174">
            <v>38547.781000000017</v>
          </cell>
          <cell r="M174">
            <v>34304.78</v>
          </cell>
          <cell r="N174">
            <v>31168.288000000015</v>
          </cell>
          <cell r="O174">
            <v>29803.656000000003</v>
          </cell>
          <cell r="P174">
            <v>32216.645999999975</v>
          </cell>
        </row>
        <row r="175">
          <cell r="K175">
            <v>25518.260999999988</v>
          </cell>
          <cell r="L175">
            <v>38820.966000000015</v>
          </cell>
          <cell r="M175">
            <v>34576.675999999999</v>
          </cell>
          <cell r="N175">
            <v>31354.469000000016</v>
          </cell>
          <cell r="O175">
            <v>30013.483000000004</v>
          </cell>
          <cell r="P175">
            <v>32453.809999999976</v>
          </cell>
        </row>
        <row r="176">
          <cell r="K176">
            <v>25667.721999999987</v>
          </cell>
          <cell r="L176">
            <v>39117.151000000013</v>
          </cell>
          <cell r="M176">
            <v>34784.459000000003</v>
          </cell>
          <cell r="N176">
            <v>31489.182000000015</v>
          </cell>
          <cell r="O176">
            <v>30145.334000000003</v>
          </cell>
          <cell r="P176">
            <v>32656.098999999977</v>
          </cell>
        </row>
        <row r="177">
          <cell r="K177">
            <v>25698.497999999989</v>
          </cell>
          <cell r="L177">
            <v>39387.822000000015</v>
          </cell>
          <cell r="M177">
            <v>34910.329000000005</v>
          </cell>
          <cell r="N177">
            <v>31513.119000000017</v>
          </cell>
          <cell r="O177">
            <v>30184.334000000003</v>
          </cell>
          <cell r="P177">
            <v>32766.649999999976</v>
          </cell>
        </row>
        <row r="178">
          <cell r="K178">
            <v>25733.749999999989</v>
          </cell>
          <cell r="L178">
            <v>39609.381000000016</v>
          </cell>
          <cell r="M178">
            <v>35029.611000000004</v>
          </cell>
          <cell r="N178">
            <v>31530.270000000019</v>
          </cell>
          <cell r="O178">
            <v>30211.111000000001</v>
          </cell>
          <cell r="P178">
            <v>32863.823999999979</v>
          </cell>
        </row>
        <row r="179">
          <cell r="K179">
            <v>25765.062999999987</v>
          </cell>
          <cell r="L179">
            <v>39814.901000000013</v>
          </cell>
          <cell r="M179">
            <v>35142.971000000005</v>
          </cell>
          <cell r="N179">
            <v>31549.423000000017</v>
          </cell>
          <cell r="O179">
            <v>30226.959000000003</v>
          </cell>
          <cell r="P179">
            <v>32948.04599999998</v>
          </cell>
        </row>
        <row r="180">
          <cell r="K180">
            <v>25822.037999999986</v>
          </cell>
          <cell r="L180">
            <v>39897.98000000001</v>
          </cell>
          <cell r="M180">
            <v>35255.188000000002</v>
          </cell>
          <cell r="N180">
            <v>31595.667000000016</v>
          </cell>
          <cell r="O180">
            <v>30260.721000000001</v>
          </cell>
          <cell r="P180">
            <v>33022.636999999981</v>
          </cell>
        </row>
        <row r="181">
          <cell r="K181">
            <v>25909.938999999988</v>
          </cell>
          <cell r="L181">
            <v>40011.515000000014</v>
          </cell>
          <cell r="M181">
            <v>35396.976999999999</v>
          </cell>
          <cell r="N181">
            <v>31736.857000000015</v>
          </cell>
          <cell r="O181">
            <v>30372.076000000001</v>
          </cell>
          <cell r="P181">
            <v>33134.342999999979</v>
          </cell>
        </row>
        <row r="182">
          <cell r="K182">
            <v>26055.162999999986</v>
          </cell>
          <cell r="L182">
            <v>40149.612000000016</v>
          </cell>
          <cell r="M182">
            <v>35571.739000000001</v>
          </cell>
          <cell r="N182">
            <v>31898.272000000015</v>
          </cell>
          <cell r="O182">
            <v>30529.334000000003</v>
          </cell>
          <cell r="P182">
            <v>33281.564999999981</v>
          </cell>
        </row>
        <row r="183">
          <cell r="K183">
            <v>26232.168999999987</v>
          </cell>
          <cell r="L183">
            <v>40238.739000000016</v>
          </cell>
          <cell r="M183">
            <v>35745.810000000005</v>
          </cell>
          <cell r="N183">
            <v>32105.632000000016</v>
          </cell>
          <cell r="O183">
            <v>30705.646000000004</v>
          </cell>
          <cell r="P183">
            <v>33439.804999999978</v>
          </cell>
        </row>
        <row r="184">
          <cell r="K184">
            <v>26482.770999999986</v>
          </cell>
          <cell r="L184">
            <v>40316.232000000018</v>
          </cell>
          <cell r="M184">
            <v>35930.493000000002</v>
          </cell>
          <cell r="N184">
            <v>32418.938000000016</v>
          </cell>
          <cell r="O184">
            <v>31029.780000000006</v>
          </cell>
          <cell r="P184">
            <v>33640.514999999978</v>
          </cell>
        </row>
        <row r="185">
          <cell r="K185">
            <v>26713.590999999986</v>
          </cell>
          <cell r="L185">
            <v>40440.059000000016</v>
          </cell>
          <cell r="M185">
            <v>36158.133000000002</v>
          </cell>
          <cell r="N185">
            <v>32621.779000000017</v>
          </cell>
          <cell r="O185">
            <v>31177.058000000005</v>
          </cell>
          <cell r="P185">
            <v>33843.282999999974</v>
          </cell>
        </row>
        <row r="186">
          <cell r="K186">
            <v>26948.776999999987</v>
          </cell>
          <cell r="L186">
            <v>40630.640000000014</v>
          </cell>
          <cell r="M186">
            <v>36460.741999999998</v>
          </cell>
          <cell r="N186">
            <v>33083.054000000018</v>
          </cell>
          <cell r="O186">
            <v>31542.967000000004</v>
          </cell>
          <cell r="P186">
            <v>34146.721999999972</v>
          </cell>
        </row>
        <row r="187">
          <cell r="K187">
            <v>27100.669999999987</v>
          </cell>
          <cell r="L187">
            <v>40953.353000000017</v>
          </cell>
          <cell r="M187">
            <v>36716.402999999998</v>
          </cell>
          <cell r="N187">
            <v>33241.355000000018</v>
          </cell>
          <cell r="O187">
            <v>31708.952000000005</v>
          </cell>
          <cell r="P187">
            <v>34380.022999999972</v>
          </cell>
        </row>
        <row r="188">
          <cell r="K188">
            <v>27163.612999999987</v>
          </cell>
          <cell r="L188">
            <v>41287.977000000021</v>
          </cell>
          <cell r="M188">
            <v>36899.210999999996</v>
          </cell>
          <cell r="N188">
            <v>33321.262000000017</v>
          </cell>
          <cell r="O188">
            <v>31813.449000000004</v>
          </cell>
          <cell r="P188">
            <v>34550.039999999972</v>
          </cell>
        </row>
        <row r="189">
          <cell r="K189">
            <v>27189.046999999988</v>
          </cell>
          <cell r="L189">
            <v>41598.458000000021</v>
          </cell>
          <cell r="M189">
            <v>37043.638999999996</v>
          </cell>
          <cell r="N189">
            <v>33355.146000000015</v>
          </cell>
          <cell r="O189">
            <v>31864.944000000003</v>
          </cell>
          <cell r="P189">
            <v>34672.138999999974</v>
          </cell>
        </row>
        <row r="190">
          <cell r="K190">
            <v>27202.651999999987</v>
          </cell>
          <cell r="L190">
            <v>41923.199000000022</v>
          </cell>
          <cell r="M190">
            <v>37177.442999999992</v>
          </cell>
          <cell r="N190">
            <v>33368.412000000018</v>
          </cell>
          <cell r="O190">
            <v>31883.153000000002</v>
          </cell>
          <cell r="P190">
            <v>34784.273999999976</v>
          </cell>
        </row>
        <row r="191">
          <cell r="K191">
            <v>27257.871999999988</v>
          </cell>
          <cell r="L191">
            <v>42121.824000000022</v>
          </cell>
          <cell r="M191">
            <v>37294.205999999991</v>
          </cell>
          <cell r="N191">
            <v>33420.827000000019</v>
          </cell>
          <cell r="O191">
            <v>31913.762000000002</v>
          </cell>
          <cell r="P191">
            <v>34880.783999999978</v>
          </cell>
        </row>
        <row r="192">
          <cell r="K192">
            <v>27348.580999999987</v>
          </cell>
          <cell r="L192">
            <v>42298.876000000026</v>
          </cell>
          <cell r="M192">
            <v>37434.387999999992</v>
          </cell>
          <cell r="N192">
            <v>33544.724000000017</v>
          </cell>
          <cell r="O192">
            <v>32020.001000000004</v>
          </cell>
          <cell r="P192">
            <v>35005.147999999979</v>
          </cell>
        </row>
        <row r="193">
          <cell r="K193">
            <v>27480.733999999986</v>
          </cell>
          <cell r="L193">
            <v>42472.520000000026</v>
          </cell>
          <cell r="M193">
            <v>37626.565999999992</v>
          </cell>
          <cell r="N193">
            <v>33712.236000000019</v>
          </cell>
          <cell r="O193">
            <v>32163.482000000004</v>
          </cell>
          <cell r="P193">
            <v>35165.025999999976</v>
          </cell>
        </row>
        <row r="194">
          <cell r="K194">
            <v>27652.562999999987</v>
          </cell>
          <cell r="L194">
            <v>42672.132000000027</v>
          </cell>
          <cell r="M194">
            <v>37817.911999999989</v>
          </cell>
          <cell r="N194">
            <v>33990.376000000018</v>
          </cell>
          <cell r="O194">
            <v>32417.503000000004</v>
          </cell>
          <cell r="P194">
            <v>35356.254999999976</v>
          </cell>
        </row>
        <row r="195">
          <cell r="K195">
            <v>27879.900999999987</v>
          </cell>
          <cell r="L195">
            <v>42943.445000000029</v>
          </cell>
          <cell r="M195">
            <v>38063.59399999999</v>
          </cell>
          <cell r="N195">
            <v>34324.158000000018</v>
          </cell>
          <cell r="O195">
            <v>32772.273000000001</v>
          </cell>
          <cell r="P195">
            <v>35625.871999999974</v>
          </cell>
        </row>
        <row r="196">
          <cell r="K196">
            <v>28116.543999999987</v>
          </cell>
          <cell r="L196">
            <v>43223.98700000003</v>
          </cell>
          <cell r="M196">
            <v>38400.733999999989</v>
          </cell>
          <cell r="N196">
            <v>34699.611000000019</v>
          </cell>
          <cell r="O196">
            <v>33208.33</v>
          </cell>
          <cell r="P196">
            <v>35956.428999999975</v>
          </cell>
        </row>
        <row r="197">
          <cell r="K197">
            <v>28361.946999999986</v>
          </cell>
          <cell r="L197">
            <v>43412.116000000031</v>
          </cell>
          <cell r="M197">
            <v>38663.624999999993</v>
          </cell>
          <cell r="N197">
            <v>35038.887000000017</v>
          </cell>
          <cell r="O197">
            <v>33624.304000000004</v>
          </cell>
          <cell r="P197">
            <v>36229.956999999973</v>
          </cell>
        </row>
        <row r="198">
          <cell r="K198">
            <v>28640.883999999987</v>
          </cell>
          <cell r="L198">
            <v>43647.700000000033</v>
          </cell>
          <cell r="M198">
            <v>38993.73799999999</v>
          </cell>
          <cell r="N198">
            <v>35426.68700000002</v>
          </cell>
          <cell r="O198">
            <v>33935.466</v>
          </cell>
          <cell r="P198">
            <v>36548.95799999997</v>
          </cell>
        </row>
        <row r="199">
          <cell r="K199">
            <v>28820.079999999987</v>
          </cell>
          <cell r="L199">
            <v>43921.334000000032</v>
          </cell>
          <cell r="M199">
            <v>39245.619999999988</v>
          </cell>
          <cell r="N199">
            <v>35642.396000000022</v>
          </cell>
          <cell r="O199">
            <v>34168.607000000004</v>
          </cell>
          <cell r="P199">
            <v>36789.797999999966</v>
          </cell>
        </row>
        <row r="200">
          <cell r="K200">
            <v>28937.860999999986</v>
          </cell>
          <cell r="L200">
            <v>44197.711000000032</v>
          </cell>
          <cell r="M200">
            <v>39461.233999999989</v>
          </cell>
          <cell r="N200">
            <v>35719.88200000002</v>
          </cell>
          <cell r="O200">
            <v>34250.69</v>
          </cell>
          <cell r="P200">
            <v>36969.011999999966</v>
          </cell>
        </row>
        <row r="201">
          <cell r="K201">
            <v>28965.180999999986</v>
          </cell>
          <cell r="L201">
            <v>44495.903000000035</v>
          </cell>
          <cell r="M201">
            <v>39613.71899999999</v>
          </cell>
          <cell r="N201">
            <v>35743.703000000023</v>
          </cell>
          <cell r="O201">
            <v>34283.383000000002</v>
          </cell>
          <cell r="P201">
            <v>37093.129999999968</v>
          </cell>
        </row>
        <row r="202">
          <cell r="K202">
            <v>28973.986999999986</v>
          </cell>
          <cell r="L202">
            <v>44756.706000000035</v>
          </cell>
          <cell r="M202">
            <v>39702.211999999992</v>
          </cell>
          <cell r="N202">
            <v>35751.342000000026</v>
          </cell>
          <cell r="O202">
            <v>34294.162000000004</v>
          </cell>
          <cell r="P202">
            <v>37176.038999999968</v>
          </cell>
        </row>
        <row r="203">
          <cell r="K203">
            <v>29025.930999999986</v>
          </cell>
          <cell r="L203">
            <v>44941.412000000033</v>
          </cell>
          <cell r="M203">
            <v>39833.242999999995</v>
          </cell>
          <cell r="N203">
            <v>35773.676000000029</v>
          </cell>
          <cell r="O203">
            <v>34321.640000000007</v>
          </cell>
          <cell r="P203">
            <v>37269.635999999969</v>
          </cell>
        </row>
        <row r="204">
          <cell r="K204">
            <v>29097.094999999987</v>
          </cell>
          <cell r="L204">
            <v>45154.661000000036</v>
          </cell>
          <cell r="M204">
            <v>40000.325999999994</v>
          </cell>
          <cell r="N204">
            <v>35823.645000000026</v>
          </cell>
          <cell r="O204">
            <v>34346.363000000005</v>
          </cell>
          <cell r="P204">
            <v>37389.439999999966</v>
          </cell>
        </row>
        <row r="205">
          <cell r="K205">
            <v>29217.931999999986</v>
          </cell>
          <cell r="L205">
            <v>45302.364000000038</v>
          </cell>
          <cell r="M205">
            <v>40165.517999999996</v>
          </cell>
          <cell r="N205">
            <v>35968.686000000023</v>
          </cell>
          <cell r="O205">
            <v>34484.781000000003</v>
          </cell>
          <cell r="P205">
            <v>37529.782999999967</v>
          </cell>
        </row>
        <row r="206">
          <cell r="K206">
            <v>29428.230999999985</v>
          </cell>
          <cell r="L206">
            <v>45476.73000000004</v>
          </cell>
          <cell r="M206">
            <v>40418.315999999999</v>
          </cell>
          <cell r="N206">
            <v>36187.674000000021</v>
          </cell>
          <cell r="O206">
            <v>34676.329000000005</v>
          </cell>
          <cell r="P206">
            <v>37735.455999999969</v>
          </cell>
        </row>
        <row r="207">
          <cell r="K207">
            <v>29726.633999999984</v>
          </cell>
          <cell r="L207">
            <v>45642.228000000039</v>
          </cell>
          <cell r="M207">
            <v>40668.030999999995</v>
          </cell>
          <cell r="N207">
            <v>36481.753000000019</v>
          </cell>
          <cell r="O207">
            <v>34945.619000000006</v>
          </cell>
          <cell r="P207">
            <v>37986.593999999968</v>
          </cell>
        </row>
        <row r="208">
          <cell r="K208">
            <v>30007.102999999985</v>
          </cell>
          <cell r="L208">
            <v>45804.549000000043</v>
          </cell>
          <cell r="M208">
            <v>40897.387999999999</v>
          </cell>
          <cell r="N208">
            <v>36787.058000000019</v>
          </cell>
          <cell r="O208">
            <v>35236.819000000003</v>
          </cell>
          <cell r="P208">
            <v>38227.462999999967</v>
          </cell>
        </row>
        <row r="209">
          <cell r="K209">
            <v>30259.602999999985</v>
          </cell>
          <cell r="L209">
            <v>45916.048000000046</v>
          </cell>
          <cell r="M209">
            <v>41130.239999999998</v>
          </cell>
          <cell r="N209">
            <v>37183.515000000021</v>
          </cell>
          <cell r="O209">
            <v>35632.438000000002</v>
          </cell>
          <cell r="P209">
            <v>38485.501999999964</v>
          </cell>
        </row>
        <row r="210">
          <cell r="K210">
            <v>30504.381999999983</v>
          </cell>
          <cell r="L210">
            <v>46100.004000000044</v>
          </cell>
          <cell r="M210">
            <v>41399.557000000001</v>
          </cell>
          <cell r="N210">
            <v>37600.933000000019</v>
          </cell>
          <cell r="O210">
            <v>35999.853999999999</v>
          </cell>
          <cell r="P210">
            <v>38759.731999999967</v>
          </cell>
        </row>
        <row r="211">
          <cell r="K211">
            <v>30650.143999999982</v>
          </cell>
          <cell r="L211">
            <v>46425.892000000043</v>
          </cell>
          <cell r="M211">
            <v>41650.618000000002</v>
          </cell>
          <cell r="N211">
            <v>37841.038000000022</v>
          </cell>
          <cell r="O211">
            <v>36276.506999999998</v>
          </cell>
          <cell r="P211">
            <v>39013.770999999964</v>
          </cell>
        </row>
        <row r="212">
          <cell r="K212">
            <v>30749.610999999983</v>
          </cell>
          <cell r="L212">
            <v>46795.010000000046</v>
          </cell>
          <cell r="M212">
            <v>41888.665000000001</v>
          </cell>
          <cell r="N212">
            <v>37949.072000000022</v>
          </cell>
          <cell r="O212">
            <v>36365.593000000001</v>
          </cell>
          <cell r="P212">
            <v>39223.407999999967</v>
          </cell>
        </row>
        <row r="213">
          <cell r="K213">
            <v>30788.211999999981</v>
          </cell>
          <cell r="L213">
            <v>47076.900000000045</v>
          </cell>
          <cell r="M213">
            <v>42012.123</v>
          </cell>
          <cell r="N213">
            <v>37971.912000000018</v>
          </cell>
          <cell r="O213">
            <v>36396.071000000004</v>
          </cell>
          <cell r="P213">
            <v>39338.626999999964</v>
          </cell>
        </row>
        <row r="214">
          <cell r="K214">
            <v>30808.208999999981</v>
          </cell>
          <cell r="L214">
            <v>47384.246000000043</v>
          </cell>
          <cell r="M214">
            <v>42120.072</v>
          </cell>
          <cell r="N214">
            <v>37991.748000000021</v>
          </cell>
          <cell r="O214">
            <v>36415.757000000005</v>
          </cell>
          <cell r="P214">
            <v>39442.882999999965</v>
          </cell>
        </row>
        <row r="215">
          <cell r="K215">
            <v>30877.801999999981</v>
          </cell>
          <cell r="L215">
            <v>47602.442000000046</v>
          </cell>
          <cell r="M215">
            <v>42260.902999999998</v>
          </cell>
          <cell r="N215">
            <v>38050.589000000022</v>
          </cell>
          <cell r="O215">
            <v>36452.628000000004</v>
          </cell>
          <cell r="P215">
            <v>39553.330999999962</v>
          </cell>
        </row>
        <row r="216">
          <cell r="K216">
            <v>30967.09799999998</v>
          </cell>
          <cell r="L216">
            <v>47801.748000000043</v>
          </cell>
          <cell r="M216">
            <v>42400.142</v>
          </cell>
          <cell r="N216">
            <v>38154.43900000002</v>
          </cell>
          <cell r="O216">
            <v>36534.752000000008</v>
          </cell>
          <cell r="P216">
            <v>39674.812999999966</v>
          </cell>
        </row>
        <row r="217">
          <cell r="K217">
            <v>31135.209999999981</v>
          </cell>
          <cell r="L217">
            <v>47910.884000000042</v>
          </cell>
          <cell r="M217">
            <v>42621.002</v>
          </cell>
          <cell r="N217">
            <v>38358.318000000021</v>
          </cell>
          <cell r="O217">
            <v>36689.185000000005</v>
          </cell>
          <cell r="P217">
            <v>39843.087999999967</v>
          </cell>
        </row>
        <row r="218">
          <cell r="K218">
            <v>31357.343999999979</v>
          </cell>
          <cell r="L218">
            <v>48139.630000000041</v>
          </cell>
          <cell r="M218">
            <v>42863.103000000003</v>
          </cell>
          <cell r="N218">
            <v>38604.101000000024</v>
          </cell>
          <cell r="O218">
            <v>36935.505000000005</v>
          </cell>
          <cell r="P218">
            <v>40066.08699999997</v>
          </cell>
        </row>
        <row r="219">
          <cell r="K219">
            <v>31602.34899999998</v>
          </cell>
          <cell r="L219">
            <v>48271.917000000038</v>
          </cell>
          <cell r="M219">
            <v>43069.953000000001</v>
          </cell>
          <cell r="N219">
            <v>38876.453000000023</v>
          </cell>
          <cell r="O219">
            <v>37200.960000000006</v>
          </cell>
          <cell r="P219">
            <v>40286.438999999969</v>
          </cell>
        </row>
        <row r="220">
          <cell r="K220">
            <v>31859.512999999981</v>
          </cell>
          <cell r="L220">
            <v>48438.842000000041</v>
          </cell>
          <cell r="M220">
            <v>43383.83</v>
          </cell>
          <cell r="N220">
            <v>39180.946000000025</v>
          </cell>
          <cell r="O220">
            <v>37487.376000000004</v>
          </cell>
          <cell r="P220">
            <v>40558.367999999966</v>
          </cell>
        </row>
        <row r="221">
          <cell r="K221">
            <v>32126.932999999979</v>
          </cell>
          <cell r="L221">
            <v>48564.997000000039</v>
          </cell>
          <cell r="M221">
            <v>43618.338000000003</v>
          </cell>
          <cell r="N221">
            <v>39481.336000000025</v>
          </cell>
          <cell r="O221">
            <v>37775.478000000003</v>
          </cell>
          <cell r="P221">
            <v>40800.808999999965</v>
          </cell>
        </row>
        <row r="222">
          <cell r="K222">
            <v>32359.879999999979</v>
          </cell>
          <cell r="L222">
            <v>48724.559000000037</v>
          </cell>
          <cell r="M222">
            <v>43935.981</v>
          </cell>
          <cell r="N222">
            <v>39887.975000000028</v>
          </cell>
          <cell r="O222">
            <v>38106.978999999999</v>
          </cell>
          <cell r="P222">
            <v>41081.410999999964</v>
          </cell>
        </row>
        <row r="223">
          <cell r="K223">
            <v>32569.289999999979</v>
          </cell>
          <cell r="L223">
            <v>48975.200000000041</v>
          </cell>
          <cell r="M223">
            <v>44191.402999999998</v>
          </cell>
          <cell r="N223">
            <v>40122.406000000025</v>
          </cell>
          <cell r="O223">
            <v>38350.173000000003</v>
          </cell>
          <cell r="P223">
            <v>41328.783999999963</v>
          </cell>
        </row>
        <row r="224">
          <cell r="K224">
            <v>32683.11599999998</v>
          </cell>
          <cell r="L224">
            <v>49428.816000000043</v>
          </cell>
          <cell r="M224">
            <v>44413.362999999998</v>
          </cell>
          <cell r="N224">
            <v>40224.714000000022</v>
          </cell>
          <cell r="O224">
            <v>38470.834999999999</v>
          </cell>
          <cell r="P224">
            <v>41550.647999999965</v>
          </cell>
        </row>
        <row r="225">
          <cell r="K225">
            <v>32723.853999999981</v>
          </cell>
          <cell r="L225">
            <v>49792.131000000045</v>
          </cell>
          <cell r="M225">
            <v>44581.515999999996</v>
          </cell>
          <cell r="N225">
            <v>40251.205000000024</v>
          </cell>
          <cell r="O225">
            <v>38502.106</v>
          </cell>
          <cell r="P225">
            <v>41693.189999999966</v>
          </cell>
        </row>
        <row r="226">
          <cell r="K226">
            <v>32748.182999999983</v>
          </cell>
          <cell r="L226">
            <v>50063.018000000047</v>
          </cell>
          <cell r="M226">
            <v>44715.620999999999</v>
          </cell>
          <cell r="N226">
            <v>40263.288000000022</v>
          </cell>
          <cell r="O226">
            <v>38520.923000000003</v>
          </cell>
          <cell r="P226">
            <v>41799.685999999965</v>
          </cell>
        </row>
        <row r="227">
          <cell r="K227">
            <v>32777.586999999985</v>
          </cell>
          <cell r="L227">
            <v>50295.670000000049</v>
          </cell>
          <cell r="M227">
            <v>44814.18</v>
          </cell>
          <cell r="N227">
            <v>40285.269000000022</v>
          </cell>
          <cell r="O227">
            <v>38546.741000000002</v>
          </cell>
          <cell r="P227">
            <v>41885.860999999968</v>
          </cell>
        </row>
        <row r="228">
          <cell r="K228">
            <v>32846.188999999984</v>
          </cell>
          <cell r="L228">
            <v>50478.694000000047</v>
          </cell>
          <cell r="M228">
            <v>44971.163</v>
          </cell>
          <cell r="N228">
            <v>40368.52600000002</v>
          </cell>
          <cell r="O228">
            <v>38600.983</v>
          </cell>
          <cell r="P228">
            <v>42004.148999999969</v>
          </cell>
        </row>
        <row r="229">
          <cell r="K229">
            <v>32969.061999999984</v>
          </cell>
          <cell r="L229">
            <v>50655.771000000044</v>
          </cell>
          <cell r="M229">
            <v>45175.756000000001</v>
          </cell>
          <cell r="N229">
            <v>40555.267000000022</v>
          </cell>
          <cell r="O229">
            <v>38777.451000000001</v>
          </cell>
          <cell r="P229">
            <v>42174.037999999971</v>
          </cell>
        </row>
        <row r="230">
          <cell r="K230">
            <v>33196.875999999982</v>
          </cell>
          <cell r="L230">
            <v>50881.306000000048</v>
          </cell>
          <cell r="M230">
            <v>45404.877</v>
          </cell>
          <cell r="N230">
            <v>40777.066000000021</v>
          </cell>
          <cell r="O230">
            <v>38961.330999999998</v>
          </cell>
          <cell r="P230">
            <v>42385.267999999975</v>
          </cell>
        </row>
        <row r="231">
          <cell r="K231">
            <v>33499.656999999985</v>
          </cell>
          <cell r="L231">
            <v>51120.741000000045</v>
          </cell>
          <cell r="M231">
            <v>45720.82</v>
          </cell>
          <cell r="N231">
            <v>41065.438000000024</v>
          </cell>
          <cell r="O231">
            <v>39225.517999999996</v>
          </cell>
          <cell r="P231">
            <v>42672.049999999974</v>
          </cell>
        </row>
        <row r="232">
          <cell r="K232">
            <v>33730.039999999986</v>
          </cell>
          <cell r="L232">
            <v>51228.202000000048</v>
          </cell>
          <cell r="M232">
            <v>45925.108999999997</v>
          </cell>
          <cell r="N232">
            <v>41337.458000000021</v>
          </cell>
          <cell r="O232">
            <v>39511.387999999999</v>
          </cell>
          <cell r="P232">
            <v>42878.893999999971</v>
          </cell>
        </row>
        <row r="233">
          <cell r="K233">
            <v>34000.787999999986</v>
          </cell>
          <cell r="L233">
            <v>51321.021000000052</v>
          </cell>
          <cell r="M233">
            <v>46142.616999999998</v>
          </cell>
          <cell r="N233">
            <v>41638.066000000021</v>
          </cell>
          <cell r="O233">
            <v>39822.173000000003</v>
          </cell>
          <cell r="P233">
            <v>43108.523999999969</v>
          </cell>
        </row>
        <row r="234">
          <cell r="K234">
            <v>34214.868999999984</v>
          </cell>
          <cell r="L234">
            <v>51525.85200000005</v>
          </cell>
          <cell r="M234">
            <v>46391.233</v>
          </cell>
          <cell r="N234">
            <v>41989.660000000018</v>
          </cell>
          <cell r="O234">
            <v>40158.167000000001</v>
          </cell>
          <cell r="P234">
            <v>43360.850999999966</v>
          </cell>
        </row>
        <row r="235">
          <cell r="K235">
            <v>34349.922999999981</v>
          </cell>
          <cell r="L235">
            <v>51804.06600000005</v>
          </cell>
          <cell r="M235">
            <v>46618.139000000003</v>
          </cell>
          <cell r="N235">
            <v>42219.32900000002</v>
          </cell>
          <cell r="O235">
            <v>40433.847000000002</v>
          </cell>
          <cell r="P235">
            <v>43590.369999999966</v>
          </cell>
        </row>
        <row r="236">
          <cell r="K236">
            <v>34440.631999999983</v>
          </cell>
          <cell r="L236">
            <v>52184.44100000005</v>
          </cell>
          <cell r="M236">
            <v>46838.597000000002</v>
          </cell>
          <cell r="N236">
            <v>42340.833000000021</v>
          </cell>
          <cell r="O236">
            <v>40562.986000000004</v>
          </cell>
          <cell r="P236">
            <v>43799.518999999964</v>
          </cell>
        </row>
        <row r="237">
          <cell r="K237">
            <v>34474.063999999984</v>
          </cell>
          <cell r="L237">
            <v>52502.225000000049</v>
          </cell>
          <cell r="M237">
            <v>46993.368999999999</v>
          </cell>
          <cell r="N237">
            <v>42359.802000000018</v>
          </cell>
          <cell r="O237">
            <v>40594.203000000001</v>
          </cell>
          <cell r="P237">
            <v>43931.493999999962</v>
          </cell>
        </row>
        <row r="238">
          <cell r="K238">
            <v>34498.619999999981</v>
          </cell>
          <cell r="L238">
            <v>52735.13800000005</v>
          </cell>
          <cell r="M238">
            <v>47151.887999999999</v>
          </cell>
          <cell r="N238">
            <v>42367.86500000002</v>
          </cell>
          <cell r="O238">
            <v>40604.207999999999</v>
          </cell>
          <cell r="P238">
            <v>44036.461999999963</v>
          </cell>
        </row>
        <row r="239">
          <cell r="K239">
            <v>34534.290999999983</v>
          </cell>
          <cell r="L239">
            <v>52927.36900000005</v>
          </cell>
          <cell r="M239">
            <v>47257.262999999999</v>
          </cell>
          <cell r="N239">
            <v>42384.849000000017</v>
          </cell>
          <cell r="O239">
            <v>40636.807000000001</v>
          </cell>
          <cell r="P239">
            <v>44123.497999999963</v>
          </cell>
        </row>
        <row r="240">
          <cell r="K240">
            <v>34600.462999999982</v>
          </cell>
          <cell r="L240">
            <v>53061.478000000046</v>
          </cell>
          <cell r="M240">
            <v>47413.864999999998</v>
          </cell>
          <cell r="N240">
            <v>42446.297000000013</v>
          </cell>
          <cell r="O240">
            <v>40678.114000000001</v>
          </cell>
          <cell r="P240">
            <v>44228.165999999961</v>
          </cell>
        </row>
        <row r="241">
          <cell r="K241">
            <v>34703.076999999983</v>
          </cell>
          <cell r="L241">
            <v>53189.147000000048</v>
          </cell>
          <cell r="M241">
            <v>47572.09</v>
          </cell>
          <cell r="N241">
            <v>42601.695000000014</v>
          </cell>
          <cell r="O241">
            <v>40831.286</v>
          </cell>
          <cell r="P241">
            <v>44358.734999999964</v>
          </cell>
        </row>
        <row r="242">
          <cell r="K242">
            <v>34837.199999999983</v>
          </cell>
          <cell r="L242">
            <v>53399.044000000045</v>
          </cell>
          <cell r="M242">
            <v>47776.947</v>
          </cell>
          <cell r="N242">
            <v>42820.720000000016</v>
          </cell>
          <cell r="O242">
            <v>41045.360000000001</v>
          </cell>
          <cell r="P242">
            <v>44552.156999999963</v>
          </cell>
        </row>
        <row r="243">
          <cell r="K243">
            <v>35087.822999999982</v>
          </cell>
          <cell r="L243">
            <v>53609.932000000044</v>
          </cell>
          <cell r="M243">
            <v>48036.339</v>
          </cell>
          <cell r="N243">
            <v>43115.486000000019</v>
          </cell>
          <cell r="O243">
            <v>41305.277999999998</v>
          </cell>
          <cell r="P243">
            <v>44799.641999999963</v>
          </cell>
        </row>
        <row r="244">
          <cell r="K244">
            <v>35379.179999999986</v>
          </cell>
          <cell r="L244">
            <v>53892.214000000044</v>
          </cell>
          <cell r="M244">
            <v>48318.463000000003</v>
          </cell>
          <cell r="N244">
            <v>43423.70400000002</v>
          </cell>
          <cell r="O244">
            <v>41607.430999999997</v>
          </cell>
          <cell r="P244">
            <v>45086.422999999966</v>
          </cell>
        </row>
        <row r="245">
          <cell r="K245">
            <v>35674.320999999989</v>
          </cell>
          <cell r="L245">
            <v>54073.981000000043</v>
          </cell>
          <cell r="M245">
            <v>48577.636000000006</v>
          </cell>
          <cell r="N245">
            <v>43806.686000000023</v>
          </cell>
          <cell r="O245">
            <v>41975.300999999999</v>
          </cell>
          <cell r="P245">
            <v>45369.159999999967</v>
          </cell>
        </row>
        <row r="246">
          <cell r="K246">
            <v>35933.009999999987</v>
          </cell>
          <cell r="L246">
            <v>54313.940000000046</v>
          </cell>
          <cell r="M246">
            <v>48919.081000000006</v>
          </cell>
          <cell r="N246">
            <v>44186.945000000022</v>
          </cell>
          <cell r="O246">
            <v>42333.894999999997</v>
          </cell>
          <cell r="P246">
            <v>45689.861999999965</v>
          </cell>
        </row>
        <row r="247">
          <cell r="K247">
            <v>36114.73799999999</v>
          </cell>
          <cell r="L247">
            <v>54664.840000000047</v>
          </cell>
          <cell r="M247">
            <v>49182.723000000005</v>
          </cell>
          <cell r="N247">
            <v>44417.644000000022</v>
          </cell>
          <cell r="O247">
            <v>42592.233</v>
          </cell>
          <cell r="P247">
            <v>45947.649999999965</v>
          </cell>
        </row>
        <row r="248">
          <cell r="K248">
            <v>36191.551999999989</v>
          </cell>
          <cell r="L248">
            <v>54969.153000000049</v>
          </cell>
          <cell r="M248">
            <v>49366.344000000005</v>
          </cell>
          <cell r="N248">
            <v>44479.519000000022</v>
          </cell>
          <cell r="O248">
            <v>42669.561999999998</v>
          </cell>
          <cell r="P248">
            <v>46110.878999999964</v>
          </cell>
        </row>
        <row r="249">
          <cell r="K249">
            <v>36245.260999999991</v>
          </cell>
          <cell r="L249">
            <v>55284.374000000047</v>
          </cell>
          <cell r="M249">
            <v>49529.332000000002</v>
          </cell>
          <cell r="N249">
            <v>44500.852000000021</v>
          </cell>
          <cell r="O249">
            <v>42703.457999999999</v>
          </cell>
          <cell r="P249">
            <v>46246.383999999962</v>
          </cell>
        </row>
        <row r="250">
          <cell r="K250">
            <v>36257.030999999988</v>
          </cell>
          <cell r="L250">
            <v>55525.01300000005</v>
          </cell>
          <cell r="M250">
            <v>49634.043000000005</v>
          </cell>
          <cell r="N250">
            <v>44513.729000000021</v>
          </cell>
          <cell r="O250">
            <v>42730.135999999999</v>
          </cell>
          <cell r="P250">
            <v>46343.580999999962</v>
          </cell>
        </row>
        <row r="251">
          <cell r="K251">
            <v>36284.666999999987</v>
          </cell>
          <cell r="L251">
            <v>55737.60400000005</v>
          </cell>
          <cell r="M251">
            <v>49764.789000000004</v>
          </cell>
          <cell r="N251">
            <v>44539.324000000022</v>
          </cell>
          <cell r="O251">
            <v>42754.843999999997</v>
          </cell>
          <cell r="P251">
            <v>46440.907999999959</v>
          </cell>
        </row>
        <row r="252">
          <cell r="K252">
            <v>36354.319999999985</v>
          </cell>
          <cell r="L252">
            <v>55933.877000000051</v>
          </cell>
          <cell r="M252">
            <v>49913.503000000004</v>
          </cell>
          <cell r="N252">
            <v>44656.344000000019</v>
          </cell>
          <cell r="O252">
            <v>42839.536999999997</v>
          </cell>
          <cell r="P252">
            <v>46563.425999999956</v>
          </cell>
        </row>
        <row r="253">
          <cell r="K253">
            <v>36466.445999999982</v>
          </cell>
          <cell r="L253">
            <v>56103.698000000055</v>
          </cell>
          <cell r="M253">
            <v>50095.193000000007</v>
          </cell>
          <cell r="N253">
            <v>44805.517000000022</v>
          </cell>
          <cell r="O253">
            <v>42995.702999999994</v>
          </cell>
          <cell r="P253">
            <v>46715.878999999957</v>
          </cell>
        </row>
        <row r="254">
          <cell r="K254">
            <v>36711.02499999998</v>
          </cell>
          <cell r="L254">
            <v>56317.574000000051</v>
          </cell>
          <cell r="M254">
            <v>50310.411000000007</v>
          </cell>
          <cell r="N254">
            <v>45112.515000000021</v>
          </cell>
          <cell r="O254">
            <v>43267.893999999993</v>
          </cell>
          <cell r="P254">
            <v>46948.696999999956</v>
          </cell>
        </row>
        <row r="255">
          <cell r="K255">
            <v>37035.326999999983</v>
          </cell>
          <cell r="L255">
            <v>56573.439000000049</v>
          </cell>
          <cell r="M255">
            <v>50574.041000000005</v>
          </cell>
          <cell r="N255">
            <v>45526.398000000023</v>
          </cell>
          <cell r="O255">
            <v>43635.70199999999</v>
          </cell>
          <cell r="P255">
            <v>47243.491999999955</v>
          </cell>
        </row>
      </sheetData>
      <sheetData sheetId="6">
        <row r="2">
          <cell r="K2" t="str">
            <v>ET accumulated</v>
          </cell>
        </row>
        <row r="3">
          <cell r="K3" t="str">
            <v>Madeira subbasin</v>
          </cell>
          <cell r="L3" t="str">
            <v>Negro subbasin</v>
          </cell>
          <cell r="M3" t="str">
            <v>Solimões subbasin</v>
          </cell>
          <cell r="N3" t="str">
            <v>Tapajós subbasin</v>
          </cell>
          <cell r="O3" t="str">
            <v>Xingu subbasin</v>
          </cell>
          <cell r="P3" t="str">
            <v>Amazon basin</v>
          </cell>
        </row>
        <row r="4">
          <cell r="K4">
            <v>52.180600000000005</v>
          </cell>
          <cell r="L4">
            <v>105.80709999999999</v>
          </cell>
          <cell r="M4">
            <v>68.7149</v>
          </cell>
          <cell r="N4">
            <v>73.064599999999999</v>
          </cell>
          <cell r="O4">
            <v>83.191000000000003</v>
          </cell>
          <cell r="P4">
            <v>73.619299999999996</v>
          </cell>
        </row>
        <row r="5">
          <cell r="K5">
            <v>114.31</v>
          </cell>
          <cell r="L5">
            <v>196.15260000000001</v>
          </cell>
          <cell r="M5">
            <v>126.7758</v>
          </cell>
          <cell r="N5">
            <v>148.1575</v>
          </cell>
          <cell r="O5">
            <v>168.95000000000002</v>
          </cell>
          <cell r="P5">
            <v>141.69720000000001</v>
          </cell>
        </row>
        <row r="6">
          <cell r="K6">
            <v>180.33750000000001</v>
          </cell>
          <cell r="L6">
            <v>288.09399999999999</v>
          </cell>
          <cell r="M6">
            <v>190.8519</v>
          </cell>
          <cell r="N6">
            <v>221.82599999999999</v>
          </cell>
          <cell r="O6">
            <v>260.99279999999999</v>
          </cell>
          <cell r="P6">
            <v>213.5598</v>
          </cell>
        </row>
        <row r="7">
          <cell r="K7">
            <v>245.83199999999999</v>
          </cell>
          <cell r="L7">
            <v>343.30459999999999</v>
          </cell>
          <cell r="M7">
            <v>253.501</v>
          </cell>
          <cell r="N7">
            <v>289.82490000000001</v>
          </cell>
          <cell r="O7">
            <v>337.4796</v>
          </cell>
          <cell r="P7">
            <v>276.81420000000003</v>
          </cell>
        </row>
        <row r="8">
          <cell r="K8">
            <v>321.04340000000002</v>
          </cell>
          <cell r="L8">
            <v>403.61660000000001</v>
          </cell>
          <cell r="M8">
            <v>330.12080000000003</v>
          </cell>
          <cell r="N8">
            <v>383.327</v>
          </cell>
          <cell r="O8">
            <v>441.06810000000002</v>
          </cell>
          <cell r="P8">
            <v>355.14510000000001</v>
          </cell>
        </row>
        <row r="9">
          <cell r="K9">
            <v>375.57140000000004</v>
          </cell>
          <cell r="L9">
            <v>437.20479999999998</v>
          </cell>
          <cell r="M9">
            <v>385.16370000000006</v>
          </cell>
          <cell r="N9">
            <v>444.62150000000003</v>
          </cell>
          <cell r="O9">
            <v>508.0274</v>
          </cell>
          <cell r="P9">
            <v>410.31990000000002</v>
          </cell>
        </row>
        <row r="10">
          <cell r="K10">
            <v>456.39010000000007</v>
          </cell>
          <cell r="L10">
            <v>533.06050000000005</v>
          </cell>
          <cell r="M10">
            <v>494.07270000000005</v>
          </cell>
          <cell r="N10">
            <v>536.10380000000009</v>
          </cell>
          <cell r="O10">
            <v>621.42079999999999</v>
          </cell>
          <cell r="P10">
            <v>512.61509999999998</v>
          </cell>
        </row>
        <row r="11">
          <cell r="K11">
            <v>516.03530000000012</v>
          </cell>
          <cell r="L11">
            <v>644.6576</v>
          </cell>
          <cell r="M11">
            <v>618.02210000000002</v>
          </cell>
          <cell r="N11">
            <v>605.95010000000013</v>
          </cell>
          <cell r="O11">
            <v>716.23939999999993</v>
          </cell>
          <cell r="P11">
            <v>616.08330000000001</v>
          </cell>
        </row>
        <row r="12">
          <cell r="K12">
            <v>601.54180000000019</v>
          </cell>
          <cell r="L12">
            <v>756.86779999999999</v>
          </cell>
          <cell r="M12">
            <v>737.34730000000002</v>
          </cell>
          <cell r="N12">
            <v>687.76440000000014</v>
          </cell>
          <cell r="O12">
            <v>778.33179999999993</v>
          </cell>
          <cell r="P12">
            <v>720.34249999999997</v>
          </cell>
        </row>
        <row r="13">
          <cell r="K13">
            <v>659.0848000000002</v>
          </cell>
          <cell r="L13">
            <v>832.01729999999998</v>
          </cell>
          <cell r="M13">
            <v>804.9896</v>
          </cell>
          <cell r="N13">
            <v>750.04650000000015</v>
          </cell>
          <cell r="O13">
            <v>842.69539999999995</v>
          </cell>
          <cell r="P13">
            <v>787.3537</v>
          </cell>
        </row>
        <row r="14">
          <cell r="K14">
            <v>725.70170000000019</v>
          </cell>
          <cell r="L14">
            <v>945.45799999999997</v>
          </cell>
          <cell r="M14">
            <v>880.82849999999996</v>
          </cell>
          <cell r="N14">
            <v>803.91780000000017</v>
          </cell>
          <cell r="O14">
            <v>892.38239999999996</v>
          </cell>
          <cell r="P14">
            <v>868.52330000000006</v>
          </cell>
        </row>
        <row r="15">
          <cell r="K15">
            <v>779.9367000000002</v>
          </cell>
          <cell r="L15">
            <v>1003.2813</v>
          </cell>
          <cell r="M15">
            <v>935.71929999999998</v>
          </cell>
          <cell r="N15">
            <v>840.15440000000012</v>
          </cell>
          <cell r="O15">
            <v>933.34089999999992</v>
          </cell>
          <cell r="P15">
            <v>923.99360000000001</v>
          </cell>
        </row>
        <row r="16">
          <cell r="K16">
            <v>853.46040000000016</v>
          </cell>
          <cell r="L16">
            <v>1105.6069</v>
          </cell>
          <cell r="M16">
            <v>1011.4244</v>
          </cell>
          <cell r="N16">
            <v>912.00250000000017</v>
          </cell>
          <cell r="O16">
            <v>996.79609999999991</v>
          </cell>
          <cell r="P16">
            <v>1001.05</v>
          </cell>
        </row>
        <row r="17">
          <cell r="K17">
            <v>900.4552000000001</v>
          </cell>
          <cell r="L17">
            <v>1170.9440999999999</v>
          </cell>
          <cell r="M17">
            <v>1055.3259</v>
          </cell>
          <cell r="N17">
            <v>978.87930000000017</v>
          </cell>
          <cell r="O17">
            <v>1092.2411</v>
          </cell>
          <cell r="P17">
            <v>1058.6183999999998</v>
          </cell>
        </row>
        <row r="18">
          <cell r="K18">
            <v>969.53470000000016</v>
          </cell>
          <cell r="L18">
            <v>1206.8466999999998</v>
          </cell>
          <cell r="M18">
            <v>1096.2376000000002</v>
          </cell>
          <cell r="N18">
            <v>1077.0352000000003</v>
          </cell>
          <cell r="O18">
            <v>1194.2613999999999</v>
          </cell>
          <cell r="P18">
            <v>1121.1815999999999</v>
          </cell>
        </row>
        <row r="19">
          <cell r="K19">
            <v>1034.7757000000001</v>
          </cell>
          <cell r="L19">
            <v>1266.3992999999998</v>
          </cell>
          <cell r="M19">
            <v>1149.3647000000001</v>
          </cell>
          <cell r="N19">
            <v>1162.1240000000003</v>
          </cell>
          <cell r="O19">
            <v>1279.3539999999998</v>
          </cell>
          <cell r="P19">
            <v>1185.1803</v>
          </cell>
        </row>
        <row r="20">
          <cell r="K20">
            <v>1122.0173000000002</v>
          </cell>
          <cell r="L20">
            <v>1322.5256999999999</v>
          </cell>
          <cell r="M20">
            <v>1224.0081</v>
          </cell>
          <cell r="N20">
            <v>1265.3671000000002</v>
          </cell>
          <cell r="O20">
            <v>1390.1929999999998</v>
          </cell>
          <cell r="P20">
            <v>1268.3971999999999</v>
          </cell>
        </row>
        <row r="21">
          <cell r="K21">
            <v>1204.5992000000001</v>
          </cell>
          <cell r="L21">
            <v>1398.5753</v>
          </cell>
          <cell r="M21">
            <v>1327.3444999999999</v>
          </cell>
          <cell r="N21">
            <v>1358.7923000000001</v>
          </cell>
          <cell r="O21">
            <v>1504.2115999999996</v>
          </cell>
          <cell r="P21">
            <v>1365.4802</v>
          </cell>
        </row>
        <row r="22">
          <cell r="K22">
            <v>1280.0562000000002</v>
          </cell>
          <cell r="L22">
            <v>1520.9147</v>
          </cell>
          <cell r="M22">
            <v>1425.1557</v>
          </cell>
          <cell r="N22">
            <v>1449.5731000000001</v>
          </cell>
          <cell r="O22">
            <v>1612.1409999999996</v>
          </cell>
          <cell r="P22">
            <v>1466.5569</v>
          </cell>
        </row>
        <row r="23">
          <cell r="K23">
            <v>1334.3900000000003</v>
          </cell>
          <cell r="L23">
            <v>1643.0515</v>
          </cell>
          <cell r="M23">
            <v>1540.1793</v>
          </cell>
          <cell r="N23">
            <v>1503.3374000000001</v>
          </cell>
          <cell r="O23">
            <v>1693.3835999999997</v>
          </cell>
          <cell r="P23">
            <v>1563.7885000000001</v>
          </cell>
        </row>
        <row r="24">
          <cell r="K24">
            <v>1416.6660000000004</v>
          </cell>
          <cell r="L24">
            <v>1786.5155999999999</v>
          </cell>
          <cell r="M24">
            <v>1678.3715999999999</v>
          </cell>
          <cell r="N24">
            <v>1590.4197000000001</v>
          </cell>
          <cell r="O24">
            <v>1767.7565999999997</v>
          </cell>
          <cell r="P24">
            <v>1682.0160000000001</v>
          </cell>
        </row>
        <row r="25">
          <cell r="K25">
            <v>1477.9193000000005</v>
          </cell>
          <cell r="L25">
            <v>1865.1709000000001</v>
          </cell>
          <cell r="M25">
            <v>1749.3262</v>
          </cell>
          <cell r="N25">
            <v>1651.3958000000002</v>
          </cell>
          <cell r="O25">
            <v>1824.3531999999998</v>
          </cell>
          <cell r="P25">
            <v>1751.7150000000001</v>
          </cell>
        </row>
        <row r="26">
          <cell r="K26">
            <v>1564.0121000000004</v>
          </cell>
          <cell r="L26">
            <v>1982.624</v>
          </cell>
          <cell r="M26">
            <v>1833.5127</v>
          </cell>
          <cell r="N26">
            <v>1733.2724000000003</v>
          </cell>
          <cell r="O26">
            <v>1922.0105999999998</v>
          </cell>
          <cell r="P26">
            <v>1845.7817000000002</v>
          </cell>
        </row>
        <row r="27">
          <cell r="K27">
            <v>1612.6830000000004</v>
          </cell>
          <cell r="L27">
            <v>2074.5774000000001</v>
          </cell>
          <cell r="M27">
            <v>1898.8857</v>
          </cell>
          <cell r="N27">
            <v>1786.5617000000002</v>
          </cell>
          <cell r="O27">
            <v>1981.4082999999998</v>
          </cell>
          <cell r="P27">
            <v>1912.0569000000003</v>
          </cell>
        </row>
        <row r="28">
          <cell r="K28">
            <v>1675.6513000000004</v>
          </cell>
          <cell r="L28">
            <v>2218.7345</v>
          </cell>
          <cell r="M28">
            <v>1976.9723000000001</v>
          </cell>
          <cell r="N28">
            <v>1858.7089000000001</v>
          </cell>
          <cell r="O28">
            <v>2047.2159999999999</v>
          </cell>
          <cell r="P28">
            <v>1999.8920000000003</v>
          </cell>
        </row>
        <row r="29">
          <cell r="K29">
            <v>1748.4083000000005</v>
          </cell>
          <cell r="L29">
            <v>2309.9250999999999</v>
          </cell>
          <cell r="M29">
            <v>2030.3364000000001</v>
          </cell>
          <cell r="N29">
            <v>1942.7776000000001</v>
          </cell>
          <cell r="O29">
            <v>2124.0153999999998</v>
          </cell>
          <cell r="P29">
            <v>2071.0006000000003</v>
          </cell>
        </row>
        <row r="30">
          <cell r="K30">
            <v>1813.6236000000006</v>
          </cell>
          <cell r="L30">
            <v>2378.6475999999998</v>
          </cell>
          <cell r="M30">
            <v>2086.5459000000001</v>
          </cell>
          <cell r="N30">
            <v>2003.5630000000001</v>
          </cell>
          <cell r="O30">
            <v>2194.2589999999996</v>
          </cell>
          <cell r="P30">
            <v>2133.5726000000004</v>
          </cell>
        </row>
        <row r="31">
          <cell r="K31">
            <v>1896.2681000000007</v>
          </cell>
          <cell r="L31">
            <v>2439.3570999999997</v>
          </cell>
          <cell r="M31">
            <v>2151.3218000000002</v>
          </cell>
          <cell r="N31">
            <v>2083.7179000000001</v>
          </cell>
          <cell r="O31">
            <v>2278.0799999999995</v>
          </cell>
          <cell r="P31">
            <v>2205.9736000000003</v>
          </cell>
        </row>
        <row r="32">
          <cell r="K32">
            <v>1998.4303000000007</v>
          </cell>
          <cell r="L32">
            <v>2506.2494999999999</v>
          </cell>
          <cell r="M32">
            <v>2238.4229</v>
          </cell>
          <cell r="N32">
            <v>2191.3045000000002</v>
          </cell>
          <cell r="O32">
            <v>2393.7418999999995</v>
          </cell>
          <cell r="P32">
            <v>2301.7848000000004</v>
          </cell>
        </row>
        <row r="33">
          <cell r="K33">
            <v>2099.2551000000008</v>
          </cell>
          <cell r="L33">
            <v>2574.2813000000001</v>
          </cell>
          <cell r="M33">
            <v>2328.9987999999998</v>
          </cell>
          <cell r="N33">
            <v>2307.5412000000001</v>
          </cell>
          <cell r="O33">
            <v>2518.3047999999994</v>
          </cell>
          <cell r="P33">
            <v>2400.8509000000004</v>
          </cell>
        </row>
        <row r="34">
          <cell r="K34">
            <v>2199.4377000000009</v>
          </cell>
          <cell r="L34">
            <v>2674.8806</v>
          </cell>
          <cell r="M34">
            <v>2444.1655000000001</v>
          </cell>
          <cell r="N34">
            <v>2423.0616</v>
          </cell>
          <cell r="O34">
            <v>2652.0009999999993</v>
          </cell>
          <cell r="P34">
            <v>2516.6388000000002</v>
          </cell>
        </row>
        <row r="35">
          <cell r="K35">
            <v>2287.4024000000009</v>
          </cell>
          <cell r="L35">
            <v>2794.1118999999999</v>
          </cell>
          <cell r="M35">
            <v>2557.9353000000001</v>
          </cell>
          <cell r="N35">
            <v>2526.4052000000001</v>
          </cell>
          <cell r="O35">
            <v>2768.5243999999993</v>
          </cell>
          <cell r="P35">
            <v>2628.7876000000001</v>
          </cell>
        </row>
        <row r="36">
          <cell r="K36">
            <v>2376.9360000000011</v>
          </cell>
          <cell r="L36">
            <v>2904.1189999999997</v>
          </cell>
          <cell r="M36">
            <v>2683.0228999999999</v>
          </cell>
          <cell r="N36">
            <v>2605.6699000000003</v>
          </cell>
          <cell r="O36">
            <v>2855.0617999999995</v>
          </cell>
          <cell r="P36">
            <v>2738.0395000000003</v>
          </cell>
        </row>
        <row r="37">
          <cell r="K37">
            <v>2450.0509000000011</v>
          </cell>
          <cell r="L37">
            <v>2974.0115999999998</v>
          </cell>
          <cell r="M37">
            <v>2752.498</v>
          </cell>
          <cell r="N37">
            <v>2667.6538000000005</v>
          </cell>
          <cell r="O37">
            <v>2913.0062999999996</v>
          </cell>
          <cell r="P37">
            <v>2811.1865000000003</v>
          </cell>
        </row>
        <row r="38">
          <cell r="K38">
            <v>2530.7065000000011</v>
          </cell>
          <cell r="L38">
            <v>3079.0432999999998</v>
          </cell>
          <cell r="M38">
            <v>2849.8649</v>
          </cell>
          <cell r="N38">
            <v>2727.4060000000004</v>
          </cell>
          <cell r="O38">
            <v>2988.9020999999993</v>
          </cell>
          <cell r="P38">
            <v>2901.6757000000002</v>
          </cell>
        </row>
        <row r="39">
          <cell r="K39">
            <v>2581.3965000000012</v>
          </cell>
          <cell r="L39">
            <v>3173.7488999999996</v>
          </cell>
          <cell r="M39">
            <v>2901.3321999999998</v>
          </cell>
          <cell r="N39">
            <v>2780.7508000000003</v>
          </cell>
          <cell r="O39">
            <v>3048.0790999999995</v>
          </cell>
          <cell r="P39">
            <v>2964.1539000000002</v>
          </cell>
        </row>
        <row r="40">
          <cell r="K40">
            <v>2637.764000000001</v>
          </cell>
          <cell r="L40">
            <v>3277.1036999999997</v>
          </cell>
          <cell r="M40">
            <v>2969.2084</v>
          </cell>
          <cell r="N40">
            <v>2823.6092000000003</v>
          </cell>
          <cell r="O40">
            <v>3090.8554999999997</v>
          </cell>
          <cell r="P40">
            <v>3036.3526000000002</v>
          </cell>
        </row>
        <row r="41">
          <cell r="K41">
            <v>2714.5688000000009</v>
          </cell>
          <cell r="L41">
            <v>3363.8279999999995</v>
          </cell>
          <cell r="M41">
            <v>3031.5432000000001</v>
          </cell>
          <cell r="N41">
            <v>2870.4636000000005</v>
          </cell>
          <cell r="O41">
            <v>3136.8377999999998</v>
          </cell>
          <cell r="P41">
            <v>3104.4552000000003</v>
          </cell>
        </row>
        <row r="42">
          <cell r="K42">
            <v>2798.3323000000009</v>
          </cell>
          <cell r="L42">
            <v>3429.3378999999995</v>
          </cell>
          <cell r="M42">
            <v>3083.8276000000001</v>
          </cell>
          <cell r="N42">
            <v>2961.2838000000006</v>
          </cell>
          <cell r="O42">
            <v>3228.6004999999996</v>
          </cell>
          <cell r="P42">
            <v>3176.2285000000002</v>
          </cell>
        </row>
        <row r="43">
          <cell r="K43">
            <v>2884.7958000000008</v>
          </cell>
          <cell r="L43">
            <v>3505.9731999999995</v>
          </cell>
          <cell r="M43">
            <v>3158.5896000000002</v>
          </cell>
          <cell r="N43">
            <v>3061.3336000000008</v>
          </cell>
          <cell r="O43">
            <v>3335.4381999999996</v>
          </cell>
          <cell r="P43">
            <v>3259.8942000000002</v>
          </cell>
        </row>
        <row r="44">
          <cell r="K44">
            <v>2953.2760000000007</v>
          </cell>
          <cell r="L44">
            <v>3556.5609999999992</v>
          </cell>
          <cell r="M44">
            <v>3227.7271000000001</v>
          </cell>
          <cell r="N44">
            <v>3140.0679000000009</v>
          </cell>
          <cell r="O44">
            <v>3423.9803999999995</v>
          </cell>
          <cell r="P44">
            <v>3331.2635</v>
          </cell>
        </row>
        <row r="45">
          <cell r="K45">
            <v>3054.1072000000008</v>
          </cell>
          <cell r="L45">
            <v>3665.2923999999994</v>
          </cell>
          <cell r="M45">
            <v>3323.6803</v>
          </cell>
          <cell r="N45">
            <v>3255.954200000001</v>
          </cell>
          <cell r="O45">
            <v>3552.7954999999993</v>
          </cell>
          <cell r="P45">
            <v>3439.8515000000002</v>
          </cell>
        </row>
        <row r="46">
          <cell r="K46">
            <v>3157.1557000000007</v>
          </cell>
          <cell r="L46">
            <v>3763.5522999999994</v>
          </cell>
          <cell r="M46">
            <v>3429.0902999999998</v>
          </cell>
          <cell r="N46">
            <v>3372.831900000001</v>
          </cell>
          <cell r="O46">
            <v>3684.7608999999993</v>
          </cell>
          <cell r="P46">
            <v>3551.6048000000001</v>
          </cell>
        </row>
        <row r="47">
          <cell r="K47">
            <v>3237.5503000000008</v>
          </cell>
          <cell r="L47">
            <v>3897.1537999999996</v>
          </cell>
          <cell r="M47">
            <v>3552.1448</v>
          </cell>
          <cell r="N47">
            <v>3469.9170000000013</v>
          </cell>
          <cell r="O47">
            <v>3808.4597999999992</v>
          </cell>
          <cell r="P47">
            <v>3667.9317000000001</v>
          </cell>
        </row>
        <row r="48">
          <cell r="K48">
            <v>3312.1885000000007</v>
          </cell>
          <cell r="L48">
            <v>3991.5531999999994</v>
          </cell>
          <cell r="M48">
            <v>3640.5108</v>
          </cell>
          <cell r="N48">
            <v>3542.1869000000011</v>
          </cell>
          <cell r="O48">
            <v>3883.0668999999994</v>
          </cell>
          <cell r="P48">
            <v>3755.6401000000001</v>
          </cell>
        </row>
        <row r="49">
          <cell r="K49">
            <v>3398.5672000000009</v>
          </cell>
          <cell r="L49">
            <v>4107.623599999999</v>
          </cell>
          <cell r="M49">
            <v>3734.5088999999998</v>
          </cell>
          <cell r="N49">
            <v>3610.0237000000011</v>
          </cell>
          <cell r="O49">
            <v>3946.9924999999994</v>
          </cell>
          <cell r="P49">
            <v>3851.9016999999999</v>
          </cell>
        </row>
        <row r="50">
          <cell r="K50">
            <v>3460.4480000000008</v>
          </cell>
          <cell r="L50">
            <v>4181.6376999999993</v>
          </cell>
          <cell r="M50">
            <v>3801.4977999999996</v>
          </cell>
          <cell r="N50">
            <v>3660.7236000000012</v>
          </cell>
          <cell r="O50">
            <v>3999.8735999999994</v>
          </cell>
          <cell r="P50">
            <v>3921.0079000000001</v>
          </cell>
        </row>
        <row r="51">
          <cell r="K51">
            <v>3528.2314000000006</v>
          </cell>
          <cell r="L51">
            <v>4275.5245999999997</v>
          </cell>
          <cell r="M51">
            <v>3866.8986999999997</v>
          </cell>
          <cell r="N51">
            <v>3737.6097000000013</v>
          </cell>
          <cell r="O51">
            <v>4069.1959999999995</v>
          </cell>
          <cell r="P51">
            <v>3996.3164000000002</v>
          </cell>
        </row>
        <row r="52">
          <cell r="K52">
            <v>3605.0792000000006</v>
          </cell>
          <cell r="L52">
            <v>4374.3118999999997</v>
          </cell>
          <cell r="M52">
            <v>3947.3396999999995</v>
          </cell>
          <cell r="N52">
            <v>3799.3265000000015</v>
          </cell>
          <cell r="O52">
            <v>4126.7167999999992</v>
          </cell>
          <cell r="P52">
            <v>4076.3387000000002</v>
          </cell>
        </row>
        <row r="53">
          <cell r="K53">
            <v>3681.7538000000004</v>
          </cell>
          <cell r="L53">
            <v>4438.8116</v>
          </cell>
          <cell r="M53">
            <v>3997.3593999999994</v>
          </cell>
          <cell r="N53">
            <v>3859.1395000000016</v>
          </cell>
          <cell r="O53">
            <v>4204.3005999999996</v>
          </cell>
          <cell r="P53">
            <v>4139.5571</v>
          </cell>
        </row>
        <row r="54">
          <cell r="K54">
            <v>3765.3647000000005</v>
          </cell>
          <cell r="L54">
            <v>4518.3525</v>
          </cell>
          <cell r="M54">
            <v>4057.8574999999992</v>
          </cell>
          <cell r="N54">
            <v>3921.3204000000014</v>
          </cell>
          <cell r="O54">
            <v>4273.9432999999999</v>
          </cell>
          <cell r="P54">
            <v>4209.9728999999998</v>
          </cell>
        </row>
        <row r="55">
          <cell r="K55">
            <v>3842.6521000000007</v>
          </cell>
          <cell r="L55">
            <v>4552.8209999999999</v>
          </cell>
          <cell r="M55">
            <v>4116.6520999999993</v>
          </cell>
          <cell r="N55">
            <v>4003.3607000000015</v>
          </cell>
          <cell r="O55">
            <v>4349.652</v>
          </cell>
          <cell r="P55">
            <v>4277.7601999999997</v>
          </cell>
        </row>
        <row r="56">
          <cell r="K56">
            <v>3946.7993000000006</v>
          </cell>
          <cell r="L56">
            <v>4619.4634999999998</v>
          </cell>
          <cell r="M56">
            <v>4213.5512999999992</v>
          </cell>
          <cell r="N56">
            <v>4121.3779000000013</v>
          </cell>
          <cell r="O56">
            <v>4466.6776</v>
          </cell>
          <cell r="P56">
            <v>4377.2856999999995</v>
          </cell>
        </row>
        <row r="57">
          <cell r="K57">
            <v>4052.6601000000005</v>
          </cell>
          <cell r="L57">
            <v>4719.152</v>
          </cell>
          <cell r="M57">
            <v>4324.2209999999995</v>
          </cell>
          <cell r="N57">
            <v>4239.3550000000014</v>
          </cell>
          <cell r="O57">
            <v>4595.4569000000001</v>
          </cell>
          <cell r="P57">
            <v>4490.821899999999</v>
          </cell>
        </row>
        <row r="58">
          <cell r="K58">
            <v>4155.7877000000008</v>
          </cell>
          <cell r="L58">
            <v>4819.5594000000001</v>
          </cell>
          <cell r="M58">
            <v>4455.5740999999998</v>
          </cell>
          <cell r="N58">
            <v>4354.8038000000015</v>
          </cell>
          <cell r="O58">
            <v>4728.3712000000005</v>
          </cell>
          <cell r="P58">
            <v>4613.2307999999994</v>
          </cell>
        </row>
        <row r="59">
          <cell r="K59">
            <v>4226.6908000000003</v>
          </cell>
          <cell r="L59">
            <v>4926.6782000000003</v>
          </cell>
          <cell r="M59">
            <v>4567.9231</v>
          </cell>
          <cell r="N59">
            <v>4432.2626000000018</v>
          </cell>
          <cell r="O59">
            <v>4829.7569000000003</v>
          </cell>
          <cell r="P59">
            <v>4715.7322999999997</v>
          </cell>
        </row>
        <row r="60">
          <cell r="K60">
            <v>4304.2456000000002</v>
          </cell>
          <cell r="L60">
            <v>5051.2255000000005</v>
          </cell>
          <cell r="M60">
            <v>4691.0591999999997</v>
          </cell>
          <cell r="N60">
            <v>4507.1861000000017</v>
          </cell>
          <cell r="O60">
            <v>4910.0361000000003</v>
          </cell>
          <cell r="P60">
            <v>4824.893</v>
          </cell>
        </row>
        <row r="61">
          <cell r="K61">
            <v>4366.1120000000001</v>
          </cell>
          <cell r="L61">
            <v>5122.9812000000002</v>
          </cell>
          <cell r="M61">
            <v>4761.0865999999996</v>
          </cell>
          <cell r="N61">
            <v>4569.2771000000021</v>
          </cell>
          <cell r="O61">
            <v>4969.0024000000003</v>
          </cell>
          <cell r="P61">
            <v>4894.2111000000004</v>
          </cell>
        </row>
        <row r="62">
          <cell r="K62">
            <v>4437.0322999999999</v>
          </cell>
          <cell r="L62">
            <v>5193.0761000000002</v>
          </cell>
          <cell r="M62">
            <v>4845.1906999999992</v>
          </cell>
          <cell r="N62">
            <v>4626.0286000000024</v>
          </cell>
          <cell r="O62">
            <v>5025.6676000000007</v>
          </cell>
          <cell r="P62">
            <v>4970.2505000000001</v>
          </cell>
        </row>
        <row r="63">
          <cell r="K63">
            <v>4498.0712999999996</v>
          </cell>
          <cell r="L63">
            <v>5258.0545000000002</v>
          </cell>
          <cell r="M63">
            <v>4898.7393999999995</v>
          </cell>
          <cell r="N63">
            <v>4668.4392000000025</v>
          </cell>
          <cell r="O63">
            <v>5065.7052000000003</v>
          </cell>
          <cell r="P63">
            <v>5025.1403</v>
          </cell>
        </row>
        <row r="64">
          <cell r="K64">
            <v>4563.8337999999994</v>
          </cell>
          <cell r="L64">
            <v>5324.0445</v>
          </cell>
          <cell r="M64">
            <v>4963.1618999999992</v>
          </cell>
          <cell r="N64">
            <v>4749.6000000000022</v>
          </cell>
          <cell r="O64">
            <v>5160.3636000000006</v>
          </cell>
          <cell r="P64">
            <v>5094.9874</v>
          </cell>
        </row>
        <row r="65">
          <cell r="K65">
            <v>4629.6029999999992</v>
          </cell>
          <cell r="L65">
            <v>5414.8630000000003</v>
          </cell>
          <cell r="M65">
            <v>5020.6537999999991</v>
          </cell>
          <cell r="N65">
            <v>4796.6785000000018</v>
          </cell>
          <cell r="O65">
            <v>5212.4947000000002</v>
          </cell>
          <cell r="P65">
            <v>5159.9021000000002</v>
          </cell>
        </row>
        <row r="66">
          <cell r="K66">
            <v>4698.9490999999989</v>
          </cell>
          <cell r="L66">
            <v>5504.7566999999999</v>
          </cell>
          <cell r="M66">
            <v>5081.8050999999996</v>
          </cell>
          <cell r="N66">
            <v>4851.9417000000021</v>
          </cell>
          <cell r="O66">
            <v>5280.4292000000005</v>
          </cell>
          <cell r="P66">
            <v>5229.3687</v>
          </cell>
        </row>
        <row r="67">
          <cell r="K67">
            <v>4770.9882999999991</v>
          </cell>
          <cell r="L67">
            <v>5565.3913999999995</v>
          </cell>
          <cell r="M67">
            <v>5143.5009</v>
          </cell>
          <cell r="N67">
            <v>4911.9759000000022</v>
          </cell>
          <cell r="O67">
            <v>5341.5824000000002</v>
          </cell>
          <cell r="P67">
            <v>5293.1670000000004</v>
          </cell>
        </row>
        <row r="68">
          <cell r="K68">
            <v>4870.2065999999995</v>
          </cell>
          <cell r="L68">
            <v>5618.2400999999991</v>
          </cell>
          <cell r="M68">
            <v>5232.2039999999997</v>
          </cell>
          <cell r="N68">
            <v>5009.2500000000018</v>
          </cell>
          <cell r="O68">
            <v>5434.9192000000003</v>
          </cell>
          <cell r="P68">
            <v>5380.9755000000005</v>
          </cell>
        </row>
        <row r="69">
          <cell r="K69">
            <v>4977.0050999999994</v>
          </cell>
          <cell r="L69">
            <v>5708.4685999999992</v>
          </cell>
          <cell r="M69">
            <v>5343.3221999999996</v>
          </cell>
          <cell r="N69">
            <v>5127.5724000000018</v>
          </cell>
          <cell r="O69">
            <v>5561.2376000000004</v>
          </cell>
          <cell r="P69">
            <v>5492.6393000000007</v>
          </cell>
        </row>
        <row r="70">
          <cell r="K70">
            <v>5083.3534999999993</v>
          </cell>
          <cell r="L70">
            <v>5809.2118999999993</v>
          </cell>
          <cell r="M70">
            <v>5468.8054999999995</v>
          </cell>
          <cell r="N70">
            <v>5244.8016000000016</v>
          </cell>
          <cell r="O70">
            <v>5691.4887000000008</v>
          </cell>
          <cell r="P70">
            <v>5612.4616000000005</v>
          </cell>
        </row>
        <row r="71">
          <cell r="K71">
            <v>5173.0958999999993</v>
          </cell>
          <cell r="L71">
            <v>5938.1241999999993</v>
          </cell>
          <cell r="M71">
            <v>5594.4880999999996</v>
          </cell>
          <cell r="N71">
            <v>5353.7064000000018</v>
          </cell>
          <cell r="O71">
            <v>5817.338600000001</v>
          </cell>
          <cell r="P71">
            <v>5733.1417000000001</v>
          </cell>
        </row>
        <row r="72">
          <cell r="K72">
            <v>5261.0957999999991</v>
          </cell>
          <cell r="L72">
            <v>6069.8373999999994</v>
          </cell>
          <cell r="M72">
            <v>5721.2004999999999</v>
          </cell>
          <cell r="N72">
            <v>5449.3457000000017</v>
          </cell>
          <cell r="O72">
            <v>5919.405600000001</v>
          </cell>
          <cell r="P72">
            <v>5850.9187000000002</v>
          </cell>
        </row>
        <row r="73">
          <cell r="K73">
            <v>5310.7752999999993</v>
          </cell>
          <cell r="L73">
            <v>6150.637099999999</v>
          </cell>
          <cell r="M73">
            <v>5786.9062000000004</v>
          </cell>
          <cell r="N73">
            <v>5508.1899000000012</v>
          </cell>
          <cell r="O73">
            <v>5973.1311000000005</v>
          </cell>
          <cell r="P73">
            <v>5919.6423999999997</v>
          </cell>
        </row>
        <row r="74">
          <cell r="K74">
            <v>5395.8544999999995</v>
          </cell>
          <cell r="L74">
            <v>6231.8817999999992</v>
          </cell>
          <cell r="M74">
            <v>5859.0349000000006</v>
          </cell>
          <cell r="N74">
            <v>5591.9289000000008</v>
          </cell>
          <cell r="O74">
            <v>6065.9855000000007</v>
          </cell>
          <cell r="P74">
            <v>6000.6368999999995</v>
          </cell>
        </row>
        <row r="75">
          <cell r="K75">
            <v>5447.7023999999992</v>
          </cell>
          <cell r="L75">
            <v>6319.5693999999994</v>
          </cell>
          <cell r="M75">
            <v>5914.4416000000001</v>
          </cell>
          <cell r="N75">
            <v>5657.4761000000008</v>
          </cell>
          <cell r="O75">
            <v>6135.2713000000003</v>
          </cell>
          <cell r="P75">
            <v>6067.7618999999995</v>
          </cell>
        </row>
        <row r="76">
          <cell r="K76">
            <v>5508.3006999999989</v>
          </cell>
          <cell r="L76">
            <v>6429.0333999999993</v>
          </cell>
          <cell r="M76">
            <v>5980.8784999999998</v>
          </cell>
          <cell r="N76">
            <v>5731.8545000000004</v>
          </cell>
          <cell r="O76">
            <v>6219.2228000000005</v>
          </cell>
          <cell r="P76">
            <v>6144.7661999999991</v>
          </cell>
        </row>
        <row r="77">
          <cell r="K77">
            <v>5576.8358999999991</v>
          </cell>
          <cell r="L77">
            <v>6560.7958999999992</v>
          </cell>
          <cell r="M77">
            <v>6061.12</v>
          </cell>
          <cell r="N77">
            <v>5792.8646000000008</v>
          </cell>
          <cell r="O77">
            <v>6280.7631000000001</v>
          </cell>
          <cell r="P77">
            <v>6228.7528999999995</v>
          </cell>
        </row>
        <row r="78">
          <cell r="K78">
            <v>5675.9211999999989</v>
          </cell>
          <cell r="L78">
            <v>6629.4103999999988</v>
          </cell>
          <cell r="M78">
            <v>6128.1296999999995</v>
          </cell>
          <cell r="N78">
            <v>5900.6340000000009</v>
          </cell>
          <cell r="O78">
            <v>6392.8510999999999</v>
          </cell>
          <cell r="P78">
            <v>6312.5622999999996</v>
          </cell>
        </row>
        <row r="79">
          <cell r="K79">
            <v>5756.041299999999</v>
          </cell>
          <cell r="L79">
            <v>6689.0995999999986</v>
          </cell>
          <cell r="M79">
            <v>6181.8455999999996</v>
          </cell>
          <cell r="N79">
            <v>5991.797700000001</v>
          </cell>
          <cell r="O79">
            <v>6485.0639000000001</v>
          </cell>
          <cell r="P79">
            <v>6382.5032999999994</v>
          </cell>
        </row>
        <row r="80">
          <cell r="K80">
            <v>5856.8449999999993</v>
          </cell>
          <cell r="L80">
            <v>6748.3694999999989</v>
          </cell>
          <cell r="M80">
            <v>6271.3108999999995</v>
          </cell>
          <cell r="N80">
            <v>6104.5469000000012</v>
          </cell>
          <cell r="O80">
            <v>6607.2152000000006</v>
          </cell>
          <cell r="P80">
            <v>6478.1041999999998</v>
          </cell>
        </row>
        <row r="81">
          <cell r="K81">
            <v>5969.811099999999</v>
          </cell>
          <cell r="L81">
            <v>6834.1392999999989</v>
          </cell>
          <cell r="M81">
            <v>6384.8142999999991</v>
          </cell>
          <cell r="N81">
            <v>6227.6134000000011</v>
          </cell>
          <cell r="O81">
            <v>6737.3497000000007</v>
          </cell>
          <cell r="P81">
            <v>6594.4745999999996</v>
          </cell>
        </row>
        <row r="82">
          <cell r="K82">
            <v>6068.9150999999993</v>
          </cell>
          <cell r="L82">
            <v>6941.6799999999985</v>
          </cell>
          <cell r="M82">
            <v>6502.8804999999993</v>
          </cell>
          <cell r="N82">
            <v>6341.8109000000013</v>
          </cell>
          <cell r="O82">
            <v>6865.331000000001</v>
          </cell>
          <cell r="P82">
            <v>6710.3236999999999</v>
          </cell>
        </row>
        <row r="83">
          <cell r="K83">
            <v>6156.4340999999995</v>
          </cell>
          <cell r="L83">
            <v>7044.3932999999988</v>
          </cell>
          <cell r="M83">
            <v>6615.7998999999991</v>
          </cell>
          <cell r="N83">
            <v>6424.4510000000009</v>
          </cell>
          <cell r="O83">
            <v>6964.9060000000009</v>
          </cell>
          <cell r="P83">
            <v>6814.4870000000001</v>
          </cell>
        </row>
        <row r="84">
          <cell r="K84">
            <v>6214.4768999999997</v>
          </cell>
          <cell r="L84">
            <v>7149.3724999999986</v>
          </cell>
          <cell r="M84">
            <v>6730.3136999999988</v>
          </cell>
          <cell r="N84">
            <v>6478.2209000000012</v>
          </cell>
          <cell r="O84">
            <v>7014.0525000000007</v>
          </cell>
          <cell r="P84">
            <v>6905.5506000000005</v>
          </cell>
        </row>
        <row r="85">
          <cell r="K85">
            <v>6274.4456999999993</v>
          </cell>
          <cell r="L85">
            <v>7215.9644999999982</v>
          </cell>
          <cell r="M85">
            <v>6793.066499999999</v>
          </cell>
          <cell r="N85">
            <v>6526.7354000000014</v>
          </cell>
          <cell r="O85">
            <v>7061.7973000000011</v>
          </cell>
          <cell r="P85">
            <v>6967.4597000000003</v>
          </cell>
        </row>
        <row r="86">
          <cell r="K86">
            <v>6348.1385999999993</v>
          </cell>
          <cell r="L86">
            <v>7316.7239999999983</v>
          </cell>
          <cell r="M86">
            <v>6871.3631999999989</v>
          </cell>
          <cell r="N86">
            <v>6583.8091000000013</v>
          </cell>
          <cell r="O86">
            <v>7129.8065000000015</v>
          </cell>
          <cell r="P86">
            <v>7047.6836000000003</v>
          </cell>
        </row>
        <row r="87">
          <cell r="K87">
            <v>6411.8499999999995</v>
          </cell>
          <cell r="L87">
            <v>7384.2740999999987</v>
          </cell>
          <cell r="M87">
            <v>6927.6097999999993</v>
          </cell>
          <cell r="N87">
            <v>6649.9001000000017</v>
          </cell>
          <cell r="O87">
            <v>7199.1014000000014</v>
          </cell>
          <cell r="P87">
            <v>7109.5340999999999</v>
          </cell>
        </row>
        <row r="88">
          <cell r="K88">
            <v>6455.6347999999998</v>
          </cell>
          <cell r="L88">
            <v>7487.0256999999983</v>
          </cell>
          <cell r="M88">
            <v>6988.588099999999</v>
          </cell>
          <cell r="N88">
            <v>6702.8240000000014</v>
          </cell>
          <cell r="O88">
            <v>7267.9215000000013</v>
          </cell>
          <cell r="P88">
            <v>7176.9093000000003</v>
          </cell>
        </row>
        <row r="89">
          <cell r="K89">
            <v>6523.8636999999999</v>
          </cell>
          <cell r="L89">
            <v>7566.1993999999986</v>
          </cell>
          <cell r="M89">
            <v>7041.3836999999994</v>
          </cell>
          <cell r="N89">
            <v>6755.994200000001</v>
          </cell>
          <cell r="O89">
            <v>7328.1540000000014</v>
          </cell>
          <cell r="P89">
            <v>7238.4785000000002</v>
          </cell>
        </row>
        <row r="90">
          <cell r="K90">
            <v>6586.0093999999999</v>
          </cell>
          <cell r="L90">
            <v>7637.840799999999</v>
          </cell>
          <cell r="M90">
            <v>7081.9179999999997</v>
          </cell>
          <cell r="N90">
            <v>6804.4242000000013</v>
          </cell>
          <cell r="O90">
            <v>7384.6069000000016</v>
          </cell>
          <cell r="P90">
            <v>7293.4951000000001</v>
          </cell>
        </row>
        <row r="91">
          <cell r="K91">
            <v>6687.4588999999996</v>
          </cell>
          <cell r="L91">
            <v>7702.1722999999993</v>
          </cell>
          <cell r="M91">
            <v>7159.3399999999992</v>
          </cell>
          <cell r="N91">
            <v>6903.9584000000013</v>
          </cell>
          <cell r="O91">
            <v>7486.0143000000016</v>
          </cell>
          <cell r="P91">
            <v>7378.1787000000004</v>
          </cell>
        </row>
        <row r="92">
          <cell r="K92">
            <v>6761.2883999999995</v>
          </cell>
          <cell r="L92">
            <v>7741.2555999999995</v>
          </cell>
          <cell r="M92">
            <v>7217.3430999999991</v>
          </cell>
          <cell r="N92">
            <v>6980.902000000001</v>
          </cell>
          <cell r="O92">
            <v>7563.2234000000017</v>
          </cell>
          <cell r="P92">
            <v>7443.9598000000005</v>
          </cell>
        </row>
        <row r="93">
          <cell r="K93">
            <v>6866.8888999999999</v>
          </cell>
          <cell r="L93">
            <v>7802.4585999999999</v>
          </cell>
          <cell r="M93">
            <v>7311.165399999999</v>
          </cell>
          <cell r="N93">
            <v>7104.9495000000006</v>
          </cell>
          <cell r="O93">
            <v>7693.6721000000016</v>
          </cell>
          <cell r="P93">
            <v>7547.3797000000004</v>
          </cell>
        </row>
        <row r="94">
          <cell r="K94">
            <v>6976.8113000000003</v>
          </cell>
          <cell r="L94">
            <v>7898.7267000000002</v>
          </cell>
          <cell r="M94">
            <v>7429.2767999999987</v>
          </cell>
          <cell r="N94">
            <v>7226.952400000001</v>
          </cell>
          <cell r="O94">
            <v>7826.6662000000015</v>
          </cell>
          <cell r="P94">
            <v>7665.5508</v>
          </cell>
        </row>
        <row r="95">
          <cell r="K95">
            <v>7081.6079</v>
          </cell>
          <cell r="L95">
            <v>8010.2537000000002</v>
          </cell>
          <cell r="M95">
            <v>7549.9293999999991</v>
          </cell>
          <cell r="N95">
            <v>7334.0117000000009</v>
          </cell>
          <cell r="O95">
            <v>7948.4477000000015</v>
          </cell>
          <cell r="P95">
            <v>7783.9323999999997</v>
          </cell>
        </row>
        <row r="96">
          <cell r="K96">
            <v>7183.8339999999998</v>
          </cell>
          <cell r="L96">
            <v>8126.0583999999999</v>
          </cell>
          <cell r="M96">
            <v>7677.5041999999994</v>
          </cell>
          <cell r="N96">
            <v>7436.3366000000005</v>
          </cell>
          <cell r="O96">
            <v>8046.7586000000019</v>
          </cell>
          <cell r="P96">
            <v>7901.1409999999996</v>
          </cell>
        </row>
        <row r="97">
          <cell r="K97">
            <v>7283.9868999999999</v>
          </cell>
          <cell r="L97">
            <v>8228.5589999999993</v>
          </cell>
          <cell r="M97">
            <v>7767.7469999999994</v>
          </cell>
          <cell r="N97">
            <v>7528.1560000000009</v>
          </cell>
          <cell r="O97">
            <v>8133.2562000000016</v>
          </cell>
          <cell r="P97">
            <v>7999.5428999999995</v>
          </cell>
        </row>
        <row r="98">
          <cell r="K98">
            <v>7343.1460999999999</v>
          </cell>
          <cell r="L98">
            <v>8279.6208999999999</v>
          </cell>
          <cell r="M98">
            <v>7815.6009999999997</v>
          </cell>
          <cell r="N98">
            <v>7574.5851000000011</v>
          </cell>
          <cell r="O98">
            <v>8177.1272000000017</v>
          </cell>
          <cell r="P98">
            <v>8054.1229999999996</v>
          </cell>
        </row>
        <row r="99">
          <cell r="K99">
            <v>7393.1027000000004</v>
          </cell>
          <cell r="L99">
            <v>8336.8299000000006</v>
          </cell>
          <cell r="M99">
            <v>7888.2073999999993</v>
          </cell>
          <cell r="N99">
            <v>7623.0799000000015</v>
          </cell>
          <cell r="O99">
            <v>8227.356600000001</v>
          </cell>
          <cell r="P99">
            <v>8114.3861999999999</v>
          </cell>
        </row>
        <row r="100">
          <cell r="K100">
            <v>7481.8758000000007</v>
          </cell>
          <cell r="L100">
            <v>8403.4241000000002</v>
          </cell>
          <cell r="M100">
            <v>7938.2104999999992</v>
          </cell>
          <cell r="N100">
            <v>7704.2117000000017</v>
          </cell>
          <cell r="O100">
            <v>8307.5985000000019</v>
          </cell>
          <cell r="P100">
            <v>8186.0279</v>
          </cell>
        </row>
        <row r="101">
          <cell r="K101">
            <v>7548.9386000000004</v>
          </cell>
          <cell r="L101">
            <v>8481.2253999999994</v>
          </cell>
          <cell r="M101">
            <v>7985.2544999999991</v>
          </cell>
          <cell r="N101">
            <v>7760.9712000000018</v>
          </cell>
          <cell r="O101">
            <v>8373.3002000000015</v>
          </cell>
          <cell r="P101">
            <v>8246.5259000000005</v>
          </cell>
        </row>
        <row r="102">
          <cell r="K102">
            <v>7625.1153000000004</v>
          </cell>
          <cell r="L102">
            <v>8544.7649999999994</v>
          </cell>
          <cell r="M102">
            <v>8037.2937999999995</v>
          </cell>
          <cell r="N102">
            <v>7822.9076000000014</v>
          </cell>
          <cell r="O102">
            <v>8438.2426000000014</v>
          </cell>
          <cell r="P102">
            <v>8308.6756999999998</v>
          </cell>
        </row>
        <row r="103">
          <cell r="K103">
            <v>7696.2215000000006</v>
          </cell>
          <cell r="L103">
            <v>8609.8693999999996</v>
          </cell>
          <cell r="M103">
            <v>8078.4599999999991</v>
          </cell>
          <cell r="N103">
            <v>7890.2931000000017</v>
          </cell>
          <cell r="O103">
            <v>8507.975800000002</v>
          </cell>
          <cell r="P103">
            <v>8368.8946999999989</v>
          </cell>
        </row>
        <row r="104">
          <cell r="K104">
            <v>7793.1778000000004</v>
          </cell>
          <cell r="L104">
            <v>8701.5342000000001</v>
          </cell>
          <cell r="M104">
            <v>8165.8634999999995</v>
          </cell>
          <cell r="N104">
            <v>7989.248300000002</v>
          </cell>
          <cell r="O104">
            <v>8607.1793000000016</v>
          </cell>
          <cell r="P104">
            <v>8460.5731999999989</v>
          </cell>
        </row>
        <row r="105">
          <cell r="K105">
            <v>7892.6454000000003</v>
          </cell>
          <cell r="L105">
            <v>8763.1473000000005</v>
          </cell>
          <cell r="M105">
            <v>8249.3094000000001</v>
          </cell>
          <cell r="N105">
            <v>8102.802700000002</v>
          </cell>
          <cell r="O105">
            <v>8727.5153000000009</v>
          </cell>
          <cell r="P105">
            <v>8554.4678999999996</v>
          </cell>
        </row>
        <row r="106">
          <cell r="K106">
            <v>8000.4163000000008</v>
          </cell>
          <cell r="L106">
            <v>8884.4261999999999</v>
          </cell>
          <cell r="M106">
            <v>8365.7919000000002</v>
          </cell>
          <cell r="N106">
            <v>8232.7659000000021</v>
          </cell>
          <cell r="O106">
            <v>8866.3443000000007</v>
          </cell>
          <cell r="P106">
            <v>8676.9658999999992</v>
          </cell>
        </row>
        <row r="107">
          <cell r="K107">
            <v>8117.3961000000008</v>
          </cell>
          <cell r="L107">
            <v>9008.3148000000001</v>
          </cell>
          <cell r="M107">
            <v>8490.4438000000009</v>
          </cell>
          <cell r="N107">
            <v>8361.3753000000015</v>
          </cell>
          <cell r="O107">
            <v>9005.7820000000011</v>
          </cell>
          <cell r="P107">
            <v>8806.1763999999985</v>
          </cell>
        </row>
        <row r="108">
          <cell r="K108">
            <v>8239.6307000000015</v>
          </cell>
          <cell r="L108">
            <v>9140.1381999999994</v>
          </cell>
          <cell r="M108">
            <v>8618.8248000000003</v>
          </cell>
          <cell r="N108">
            <v>8496.5734000000011</v>
          </cell>
          <cell r="O108">
            <v>9130.9884000000002</v>
          </cell>
          <cell r="P108">
            <v>8938.2092999999986</v>
          </cell>
        </row>
        <row r="109">
          <cell r="K109">
            <v>8311.779300000002</v>
          </cell>
          <cell r="L109">
            <v>9223.0358999999989</v>
          </cell>
          <cell r="M109">
            <v>8688.4793000000009</v>
          </cell>
          <cell r="N109">
            <v>8571.8960000000006</v>
          </cell>
          <cell r="O109">
            <v>9193.8551000000007</v>
          </cell>
          <cell r="P109">
            <v>9015.0285999999978</v>
          </cell>
        </row>
        <row r="110">
          <cell r="K110">
            <v>8382.2043000000012</v>
          </cell>
          <cell r="L110">
            <v>9333.739599999999</v>
          </cell>
          <cell r="M110">
            <v>8762.7315000000017</v>
          </cell>
          <cell r="N110">
            <v>8638.3209999999999</v>
          </cell>
          <cell r="O110">
            <v>9271.2427000000007</v>
          </cell>
          <cell r="P110">
            <v>9100.2292999999972</v>
          </cell>
        </row>
        <row r="111">
          <cell r="K111">
            <v>8436.2035000000014</v>
          </cell>
          <cell r="L111">
            <v>9423.7648999999983</v>
          </cell>
          <cell r="M111">
            <v>8810.2286000000022</v>
          </cell>
          <cell r="N111">
            <v>8682.9311999999991</v>
          </cell>
          <cell r="O111">
            <v>9325.7393000000011</v>
          </cell>
          <cell r="P111">
            <v>9159.7207999999973</v>
          </cell>
        </row>
        <row r="112">
          <cell r="K112">
            <v>8494.9181000000008</v>
          </cell>
          <cell r="L112">
            <v>9545.3269999999975</v>
          </cell>
          <cell r="M112">
            <v>8884.3242000000027</v>
          </cell>
          <cell r="N112">
            <v>8740.0707999999995</v>
          </cell>
          <cell r="O112">
            <v>9403.5521000000008</v>
          </cell>
          <cell r="P112">
            <v>9239.1955999999973</v>
          </cell>
        </row>
        <row r="113">
          <cell r="K113">
            <v>8554.7412000000004</v>
          </cell>
          <cell r="L113">
            <v>9615.5733999999975</v>
          </cell>
          <cell r="M113">
            <v>8933.8622000000032</v>
          </cell>
          <cell r="N113">
            <v>8808.5491999999995</v>
          </cell>
          <cell r="O113">
            <v>9485.3910000000014</v>
          </cell>
          <cell r="P113">
            <v>9301.6525999999976</v>
          </cell>
        </row>
        <row r="114">
          <cell r="K114">
            <v>8655.4657999999999</v>
          </cell>
          <cell r="L114">
            <v>9698.381599999997</v>
          </cell>
          <cell r="M114">
            <v>9005.4891000000025</v>
          </cell>
          <cell r="N114">
            <v>8886.8655999999992</v>
          </cell>
          <cell r="O114">
            <v>9581.1866000000009</v>
          </cell>
          <cell r="P114">
            <v>9385.5737999999983</v>
          </cell>
        </row>
        <row r="115">
          <cell r="K115">
            <v>8744.6265000000003</v>
          </cell>
          <cell r="L115">
            <v>9733.3793999999962</v>
          </cell>
          <cell r="M115">
            <v>9070.5169000000024</v>
          </cell>
          <cell r="N115">
            <v>8988.8923999999988</v>
          </cell>
          <cell r="O115">
            <v>9675.0740000000005</v>
          </cell>
          <cell r="P115">
            <v>9461.9812999999976</v>
          </cell>
        </row>
        <row r="116">
          <cell r="K116">
            <v>8844.3194000000003</v>
          </cell>
          <cell r="L116">
            <v>9792.9010999999955</v>
          </cell>
          <cell r="M116">
            <v>9154.2137000000021</v>
          </cell>
          <cell r="N116">
            <v>9111.7641999999996</v>
          </cell>
          <cell r="O116">
            <v>9800.4323999999997</v>
          </cell>
          <cell r="P116">
            <v>9556.7280999999984</v>
          </cell>
        </row>
        <row r="117">
          <cell r="K117">
            <v>8957.306700000001</v>
          </cell>
          <cell r="L117">
            <v>9878.9382999999962</v>
          </cell>
          <cell r="M117">
            <v>9256.3214000000025</v>
          </cell>
          <cell r="N117">
            <v>9239.4439999999995</v>
          </cell>
          <cell r="O117">
            <v>9935.0245999999988</v>
          </cell>
          <cell r="P117">
            <v>9668.7782999999981</v>
          </cell>
        </row>
        <row r="118">
          <cell r="K118">
            <v>9057.8137000000006</v>
          </cell>
          <cell r="L118">
            <v>9968.3713999999964</v>
          </cell>
          <cell r="M118">
            <v>9366.4647000000023</v>
          </cell>
          <cell r="N118">
            <v>9358.1816999999992</v>
          </cell>
          <cell r="O118">
            <v>10065.048699999999</v>
          </cell>
          <cell r="P118">
            <v>9779.4894999999979</v>
          </cell>
        </row>
        <row r="119">
          <cell r="K119">
            <v>9133.9017000000003</v>
          </cell>
          <cell r="L119">
            <v>10057.053299999996</v>
          </cell>
          <cell r="M119">
            <v>9464.3983000000026</v>
          </cell>
          <cell r="N119">
            <v>9446.0296999999991</v>
          </cell>
          <cell r="O119">
            <v>10175.461099999999</v>
          </cell>
          <cell r="P119">
            <v>9875.9744999999984</v>
          </cell>
        </row>
        <row r="120">
          <cell r="K120">
            <v>9215.9470000000001</v>
          </cell>
          <cell r="L120">
            <v>10165.352899999996</v>
          </cell>
          <cell r="M120">
            <v>9571.3255000000026</v>
          </cell>
          <cell r="N120">
            <v>9514.8895999999986</v>
          </cell>
          <cell r="O120">
            <v>10243.405399999998</v>
          </cell>
          <cell r="P120">
            <v>9974.5789999999979</v>
          </cell>
        </row>
        <row r="121">
          <cell r="K121">
            <v>9268.8670999999995</v>
          </cell>
          <cell r="L121">
            <v>10239.348599999996</v>
          </cell>
          <cell r="M121">
            <v>9634.0039000000033</v>
          </cell>
          <cell r="N121">
            <v>9567.515199999998</v>
          </cell>
          <cell r="O121">
            <v>10302.175099999999</v>
          </cell>
          <cell r="P121">
            <v>10039.212099999997</v>
          </cell>
        </row>
        <row r="122">
          <cell r="K122">
            <v>9346.3787999999986</v>
          </cell>
          <cell r="L122">
            <v>10318.940299999997</v>
          </cell>
          <cell r="M122">
            <v>9709.2224000000042</v>
          </cell>
          <cell r="N122">
            <v>9640.4325999999983</v>
          </cell>
          <cell r="O122">
            <v>10366.483599999998</v>
          </cell>
          <cell r="P122">
            <v>10117.352199999998</v>
          </cell>
        </row>
        <row r="123">
          <cell r="K123">
            <v>9419.6118999999981</v>
          </cell>
          <cell r="L123">
            <v>10392.950999999997</v>
          </cell>
          <cell r="M123">
            <v>9773.1081000000049</v>
          </cell>
          <cell r="N123">
            <v>9708.4259999999977</v>
          </cell>
          <cell r="O123">
            <v>10428.265099999997</v>
          </cell>
          <cell r="P123">
            <v>10186.126299999998</v>
          </cell>
        </row>
        <row r="124">
          <cell r="K124">
            <v>9474.0888999999988</v>
          </cell>
          <cell r="L124">
            <v>10487.508399999997</v>
          </cell>
          <cell r="M124">
            <v>9837.9351000000042</v>
          </cell>
          <cell r="N124">
            <v>9753.2582999999977</v>
          </cell>
          <cell r="O124">
            <v>10480.120799999997</v>
          </cell>
          <cell r="P124">
            <v>10252.204199999998</v>
          </cell>
        </row>
        <row r="125">
          <cell r="K125">
            <v>9527.8982999999989</v>
          </cell>
          <cell r="L125">
            <v>10554.601599999996</v>
          </cell>
          <cell r="M125">
            <v>9884.0236000000041</v>
          </cell>
          <cell r="N125">
            <v>9791.7245999999977</v>
          </cell>
          <cell r="O125">
            <v>10529.296999999997</v>
          </cell>
          <cell r="P125">
            <v>10304.480799999998</v>
          </cell>
        </row>
        <row r="126">
          <cell r="K126">
            <v>9593.4074999999993</v>
          </cell>
          <cell r="L126">
            <v>10622.502099999996</v>
          </cell>
          <cell r="M126">
            <v>9932.1850000000049</v>
          </cell>
          <cell r="N126">
            <v>9839.7845999999972</v>
          </cell>
          <cell r="O126">
            <v>10584.882799999998</v>
          </cell>
          <cell r="P126">
            <v>10360.448999999997</v>
          </cell>
        </row>
        <row r="127">
          <cell r="K127">
            <v>9672.0756000000001</v>
          </cell>
          <cell r="L127">
            <v>10672.106399999997</v>
          </cell>
          <cell r="M127">
            <v>9984.4524000000056</v>
          </cell>
          <cell r="N127">
            <v>9920.4956999999977</v>
          </cell>
          <cell r="O127">
            <v>10669.952099999997</v>
          </cell>
          <cell r="P127">
            <v>10426.311099999997</v>
          </cell>
        </row>
        <row r="128">
          <cell r="K128">
            <v>9781.9534999999996</v>
          </cell>
          <cell r="L128">
            <v>10718.281299999997</v>
          </cell>
          <cell r="M128">
            <v>10067.612000000006</v>
          </cell>
          <cell r="N128">
            <v>10034.470399999998</v>
          </cell>
          <cell r="O128">
            <v>10782.928199999997</v>
          </cell>
          <cell r="P128">
            <v>10520.338499999998</v>
          </cell>
        </row>
        <row r="129">
          <cell r="K129">
            <v>9885.8177999999989</v>
          </cell>
          <cell r="L129">
            <v>10799.468399999996</v>
          </cell>
          <cell r="M129">
            <v>10159.050900000006</v>
          </cell>
          <cell r="N129">
            <v>10159.240099999999</v>
          </cell>
          <cell r="O129">
            <v>10915.448399999997</v>
          </cell>
          <cell r="P129">
            <v>10625.058899999998</v>
          </cell>
        </row>
        <row r="130">
          <cell r="K130">
            <v>9992.9980999999989</v>
          </cell>
          <cell r="L130">
            <v>10909.796199999995</v>
          </cell>
          <cell r="M130">
            <v>10270.785300000005</v>
          </cell>
          <cell r="N130">
            <v>10285.638999999999</v>
          </cell>
          <cell r="O130">
            <v>11051.590799999998</v>
          </cell>
          <cell r="P130">
            <v>10743.116399999999</v>
          </cell>
        </row>
        <row r="131">
          <cell r="K131">
            <v>10101.826099999998</v>
          </cell>
          <cell r="L131">
            <v>11039.439299999995</v>
          </cell>
          <cell r="M131">
            <v>10401.751800000005</v>
          </cell>
          <cell r="N131">
            <v>10405.2824</v>
          </cell>
          <cell r="O131">
            <v>11185.826299999999</v>
          </cell>
          <cell r="P131">
            <v>10871.112299999999</v>
          </cell>
        </row>
        <row r="132">
          <cell r="K132">
            <v>10205.918099999999</v>
          </cell>
          <cell r="L132">
            <v>11143.144599999994</v>
          </cell>
          <cell r="M132">
            <v>10505.821200000006</v>
          </cell>
          <cell r="N132">
            <v>10507.183800000001</v>
          </cell>
          <cell r="O132">
            <v>11283.355299999999</v>
          </cell>
          <cell r="P132">
            <v>10978.311599999999</v>
          </cell>
        </row>
        <row r="133">
          <cell r="K133">
            <v>10264.517699999999</v>
          </cell>
          <cell r="L133">
            <v>11206.495199999994</v>
          </cell>
          <cell r="M133">
            <v>10565.701600000006</v>
          </cell>
          <cell r="N133">
            <v>10562.418600000001</v>
          </cell>
          <cell r="O133">
            <v>11343.7423</v>
          </cell>
          <cell r="P133">
            <v>11039.833199999999</v>
          </cell>
        </row>
        <row r="134">
          <cell r="K134">
            <v>10364.320899999999</v>
          </cell>
          <cell r="L134">
            <v>11284.053699999993</v>
          </cell>
          <cell r="M134">
            <v>10651.453000000005</v>
          </cell>
          <cell r="N134">
            <v>10638.1705</v>
          </cell>
          <cell r="O134">
            <v>11404.7137</v>
          </cell>
          <cell r="P134">
            <v>11128.6855</v>
          </cell>
        </row>
        <row r="135">
          <cell r="K135">
            <v>10432.592199999999</v>
          </cell>
          <cell r="L135">
            <v>11372.280299999993</v>
          </cell>
          <cell r="M135">
            <v>10705.209400000005</v>
          </cell>
          <cell r="N135">
            <v>10709.372600000001</v>
          </cell>
          <cell r="O135">
            <v>11467.2845</v>
          </cell>
          <cell r="P135">
            <v>11199.9033</v>
          </cell>
        </row>
        <row r="136">
          <cell r="K136">
            <v>10501.614599999999</v>
          </cell>
          <cell r="L136">
            <v>11446.914299999993</v>
          </cell>
          <cell r="M136">
            <v>10763.960600000006</v>
          </cell>
          <cell r="N136">
            <v>10748.832</v>
          </cell>
          <cell r="O136">
            <v>11508.397199999999</v>
          </cell>
          <cell r="P136">
            <v>11260.8869</v>
          </cell>
        </row>
        <row r="137">
          <cell r="K137">
            <v>10564.333999999999</v>
          </cell>
          <cell r="L137">
            <v>11519.121899999993</v>
          </cell>
          <cell r="M137">
            <v>10814.589600000007</v>
          </cell>
          <cell r="N137">
            <v>10819.3501</v>
          </cell>
          <cell r="O137">
            <v>11593.43</v>
          </cell>
          <cell r="P137">
            <v>11322.767599999999</v>
          </cell>
        </row>
        <row r="138">
          <cell r="K138">
            <v>10660.4064</v>
          </cell>
          <cell r="L138">
            <v>11581.449099999993</v>
          </cell>
          <cell r="M138">
            <v>10875.280600000007</v>
          </cell>
          <cell r="N138">
            <v>10907.757299999999</v>
          </cell>
          <cell r="O138">
            <v>11685.659799999999</v>
          </cell>
          <cell r="P138">
            <v>11399.696699999999</v>
          </cell>
        </row>
        <row r="139">
          <cell r="K139">
            <v>10752.4614</v>
          </cell>
          <cell r="L139">
            <v>11629.613599999993</v>
          </cell>
          <cell r="M139">
            <v>10948.339300000007</v>
          </cell>
          <cell r="N139">
            <v>11005.004299999999</v>
          </cell>
          <cell r="O139">
            <v>11789.003199999999</v>
          </cell>
          <cell r="P139">
            <v>11480.989199999998</v>
          </cell>
        </row>
        <row r="140">
          <cell r="K140">
            <v>10822.0573</v>
          </cell>
          <cell r="L140">
            <v>11689.524599999993</v>
          </cell>
          <cell r="M140">
            <v>11015.732200000008</v>
          </cell>
          <cell r="N140">
            <v>11082.868399999999</v>
          </cell>
          <cell r="O140">
            <v>11868.201799999999</v>
          </cell>
          <cell r="P140">
            <v>11551.841699999999</v>
          </cell>
        </row>
        <row r="141">
          <cell r="K141">
            <v>10930.9509</v>
          </cell>
          <cell r="L141">
            <v>11784.262699999994</v>
          </cell>
          <cell r="M141">
            <v>11119.832300000007</v>
          </cell>
          <cell r="N141">
            <v>11203.204399999999</v>
          </cell>
          <cell r="O141">
            <v>11993.274299999999</v>
          </cell>
          <cell r="P141">
            <v>11661.863499999999</v>
          </cell>
        </row>
        <row r="142">
          <cell r="K142">
            <v>11045.053599999999</v>
          </cell>
          <cell r="L142">
            <v>11873.868199999994</v>
          </cell>
          <cell r="M142">
            <v>11237.878500000008</v>
          </cell>
          <cell r="N142">
            <v>11329.424399999998</v>
          </cell>
          <cell r="O142">
            <v>12125.746999999999</v>
          </cell>
          <cell r="P142">
            <v>11780.3557</v>
          </cell>
        </row>
        <row r="143">
          <cell r="K143">
            <v>11159.789799999999</v>
          </cell>
          <cell r="L143">
            <v>11986.101599999993</v>
          </cell>
          <cell r="M143">
            <v>11371.757800000009</v>
          </cell>
          <cell r="N143">
            <v>11452.192999999997</v>
          </cell>
          <cell r="O143">
            <v>12257.836499999999</v>
          </cell>
          <cell r="P143">
            <v>11907.795400000001</v>
          </cell>
        </row>
        <row r="144">
          <cell r="K144">
            <v>11258.515199999998</v>
          </cell>
          <cell r="L144">
            <v>12102.543399999993</v>
          </cell>
          <cell r="M144">
            <v>11496.786600000009</v>
          </cell>
          <cell r="N144">
            <v>11545.296299999998</v>
          </cell>
          <cell r="O144">
            <v>12351.1801</v>
          </cell>
          <cell r="P144">
            <v>12021.827000000001</v>
          </cell>
        </row>
        <row r="145">
          <cell r="K145">
            <v>11344.370799999999</v>
          </cell>
          <cell r="L145">
            <v>12201.450699999994</v>
          </cell>
          <cell r="M145">
            <v>11584.789300000008</v>
          </cell>
          <cell r="N145">
            <v>11628.142399999999</v>
          </cell>
          <cell r="O145">
            <v>12432.7755</v>
          </cell>
          <cell r="P145">
            <v>12113.2816</v>
          </cell>
        </row>
        <row r="146">
          <cell r="K146">
            <v>11390.909999999998</v>
          </cell>
          <cell r="L146">
            <v>12268.188299999994</v>
          </cell>
          <cell r="M146">
            <v>11633.492600000007</v>
          </cell>
          <cell r="N146">
            <v>11668.1176</v>
          </cell>
          <cell r="O146">
            <v>12466.586600000001</v>
          </cell>
          <cell r="P146">
            <v>12170.0888</v>
          </cell>
        </row>
        <row r="147">
          <cell r="K147">
            <v>11452.530599999998</v>
          </cell>
          <cell r="L147">
            <v>12354.732199999995</v>
          </cell>
          <cell r="M147">
            <v>11697.455200000008</v>
          </cell>
          <cell r="N147">
            <v>11740.761</v>
          </cell>
          <cell r="O147">
            <v>12551.094700000001</v>
          </cell>
          <cell r="P147">
            <v>12241.603799999999</v>
          </cell>
        </row>
        <row r="148">
          <cell r="K148">
            <v>11526.301499999998</v>
          </cell>
          <cell r="L148">
            <v>12466.206799999994</v>
          </cell>
          <cell r="M148">
            <v>11766.763200000009</v>
          </cell>
          <cell r="N148">
            <v>11792.1842</v>
          </cell>
          <cell r="O148">
            <v>12602.865900000001</v>
          </cell>
          <cell r="P148">
            <v>12317.4656</v>
          </cell>
        </row>
        <row r="149">
          <cell r="K149">
            <v>11591.815099999998</v>
          </cell>
          <cell r="L149">
            <v>12522.481799999994</v>
          </cell>
          <cell r="M149">
            <v>11807.808900000009</v>
          </cell>
          <cell r="N149">
            <v>11864.118399999999</v>
          </cell>
          <cell r="O149">
            <v>12689.690200000001</v>
          </cell>
          <cell r="P149">
            <v>12376.4872</v>
          </cell>
        </row>
        <row r="150">
          <cell r="K150">
            <v>11673.332899999998</v>
          </cell>
          <cell r="L150">
            <v>12610.978899999995</v>
          </cell>
          <cell r="M150">
            <v>11868.83710000001</v>
          </cell>
          <cell r="N150">
            <v>11934.669099999999</v>
          </cell>
          <cell r="O150">
            <v>12765.748500000002</v>
          </cell>
          <cell r="P150">
            <v>12449.106099999999</v>
          </cell>
        </row>
        <row r="151">
          <cell r="K151">
            <v>11750.653799999998</v>
          </cell>
          <cell r="L151">
            <v>12660.559299999995</v>
          </cell>
          <cell r="M151">
            <v>11938.39830000001</v>
          </cell>
          <cell r="N151">
            <v>12001.357099999999</v>
          </cell>
          <cell r="O151">
            <v>12828.730900000002</v>
          </cell>
          <cell r="P151">
            <v>12516.899799999999</v>
          </cell>
        </row>
        <row r="152">
          <cell r="K152">
            <v>11842.549399999998</v>
          </cell>
          <cell r="L152">
            <v>12726.943199999996</v>
          </cell>
          <cell r="M152">
            <v>12013.382200000009</v>
          </cell>
          <cell r="N152">
            <v>12119.747899999998</v>
          </cell>
          <cell r="O152">
            <v>12948.686900000002</v>
          </cell>
          <cell r="P152">
            <v>12606.623299999999</v>
          </cell>
        </row>
        <row r="153">
          <cell r="K153">
            <v>11936.590199999999</v>
          </cell>
          <cell r="L153">
            <v>12818.439899999996</v>
          </cell>
          <cell r="M153">
            <v>12107.994300000009</v>
          </cell>
          <cell r="N153">
            <v>12239.501699999999</v>
          </cell>
          <cell r="O153">
            <v>13073.493500000002</v>
          </cell>
          <cell r="P153">
            <v>12709.141299999999</v>
          </cell>
        </row>
        <row r="154">
          <cell r="K154">
            <v>12051.559299999999</v>
          </cell>
          <cell r="L154">
            <v>12914.699199999995</v>
          </cell>
          <cell r="M154">
            <v>12218.48750000001</v>
          </cell>
          <cell r="N154">
            <v>12367.582299999998</v>
          </cell>
          <cell r="O154">
            <v>13209.964100000003</v>
          </cell>
          <cell r="P154">
            <v>12827.182299999999</v>
          </cell>
        </row>
        <row r="155">
          <cell r="K155">
            <v>12160.910899999999</v>
          </cell>
          <cell r="L155">
            <v>13005.372599999995</v>
          </cell>
          <cell r="M155">
            <v>12336.26790000001</v>
          </cell>
          <cell r="N155">
            <v>12481.662599999998</v>
          </cell>
          <cell r="O155">
            <v>13334.784300000003</v>
          </cell>
          <cell r="P155">
            <v>12940.748299999999</v>
          </cell>
        </row>
        <row r="156">
          <cell r="K156">
            <v>12272.8033</v>
          </cell>
          <cell r="L156">
            <v>13112.267999999995</v>
          </cell>
          <cell r="M156">
            <v>12462.036300000011</v>
          </cell>
          <cell r="N156">
            <v>12593.683199999998</v>
          </cell>
          <cell r="O156">
            <v>13446.697800000004</v>
          </cell>
          <cell r="P156">
            <v>13060.3959</v>
          </cell>
        </row>
        <row r="157">
          <cell r="K157">
            <v>12327.9167</v>
          </cell>
          <cell r="L157">
            <v>13191.574899999994</v>
          </cell>
          <cell r="M157">
            <v>12524.88770000001</v>
          </cell>
          <cell r="N157">
            <v>12650.863299999997</v>
          </cell>
          <cell r="O157">
            <v>13510.970600000004</v>
          </cell>
          <cell r="P157">
            <v>13127.887699999999</v>
          </cell>
        </row>
        <row r="158">
          <cell r="K158">
            <v>12408.637199999999</v>
          </cell>
          <cell r="L158">
            <v>13274.262199999994</v>
          </cell>
          <cell r="M158">
            <v>12591.989400000009</v>
          </cell>
          <cell r="N158">
            <v>12702.083199999997</v>
          </cell>
          <cell r="O158">
            <v>13583.856500000004</v>
          </cell>
          <cell r="P158">
            <v>13203.365899999999</v>
          </cell>
        </row>
        <row r="159">
          <cell r="K159">
            <v>12469.408599999999</v>
          </cell>
          <cell r="L159">
            <v>13364.051899999993</v>
          </cell>
          <cell r="M159">
            <v>12666.27900000001</v>
          </cell>
          <cell r="N159">
            <v>12761.693599999997</v>
          </cell>
          <cell r="O159">
            <v>13636.699200000003</v>
          </cell>
          <cell r="P159">
            <v>13275.459599999998</v>
          </cell>
        </row>
        <row r="160">
          <cell r="K160">
            <v>12524.606399999999</v>
          </cell>
          <cell r="L160">
            <v>13462.826799999993</v>
          </cell>
          <cell r="M160">
            <v>12728.651300000009</v>
          </cell>
          <cell r="N160">
            <v>12828.789499999997</v>
          </cell>
          <cell r="O160">
            <v>13726.116800000003</v>
          </cell>
          <cell r="P160">
            <v>13348.620399999998</v>
          </cell>
        </row>
        <row r="161">
          <cell r="K161">
            <v>12576.1014</v>
          </cell>
          <cell r="L161">
            <v>13528.396099999993</v>
          </cell>
          <cell r="M161">
            <v>12769.136900000009</v>
          </cell>
          <cell r="N161">
            <v>12869.851899999998</v>
          </cell>
          <cell r="O161">
            <v>13768.979200000003</v>
          </cell>
          <cell r="P161">
            <v>13397.246599999999</v>
          </cell>
        </row>
        <row r="162">
          <cell r="K162">
            <v>12650.0515</v>
          </cell>
          <cell r="L162">
            <v>13598.969299999993</v>
          </cell>
          <cell r="M162">
            <v>12821.161700000008</v>
          </cell>
          <cell r="N162">
            <v>12944.162799999998</v>
          </cell>
          <cell r="O162">
            <v>13847.124700000004</v>
          </cell>
          <cell r="P162">
            <v>13462.424899999998</v>
          </cell>
        </row>
        <row r="163">
          <cell r="K163">
            <v>12724.9082</v>
          </cell>
          <cell r="L163">
            <v>13647.621199999994</v>
          </cell>
          <cell r="M163">
            <v>12875.883300000009</v>
          </cell>
          <cell r="N163">
            <v>13023.731699999998</v>
          </cell>
          <cell r="O163">
            <v>13933.018500000004</v>
          </cell>
          <cell r="P163">
            <v>13526.907299999999</v>
          </cell>
        </row>
        <row r="164">
          <cell r="K164">
            <v>12812.090899999999</v>
          </cell>
          <cell r="L164">
            <v>13715.711099999995</v>
          </cell>
          <cell r="M164">
            <v>12946.183600000009</v>
          </cell>
          <cell r="N164">
            <v>13138.574699999999</v>
          </cell>
          <cell r="O164">
            <v>14052.559900000004</v>
          </cell>
          <cell r="P164">
            <v>13611.263299999999</v>
          </cell>
        </row>
        <row r="165">
          <cell r="K165">
            <v>12920.5823</v>
          </cell>
          <cell r="L165">
            <v>13790.359699999995</v>
          </cell>
          <cell r="M165">
            <v>13044.398400000009</v>
          </cell>
          <cell r="N165">
            <v>13268.9923</v>
          </cell>
          <cell r="O165">
            <v>14183.537900000003</v>
          </cell>
          <cell r="P165">
            <v>13718.754199999999</v>
          </cell>
        </row>
        <row r="166">
          <cell r="K166">
            <v>13032.871300000001</v>
          </cell>
          <cell r="L166">
            <v>13903.136899999996</v>
          </cell>
          <cell r="M166">
            <v>13157.70950000001</v>
          </cell>
          <cell r="N166">
            <v>13394.627199999999</v>
          </cell>
          <cell r="O166">
            <v>14316.911500000004</v>
          </cell>
          <cell r="P166">
            <v>13838.599699999999</v>
          </cell>
        </row>
        <row r="167">
          <cell r="K167">
            <v>13150.116</v>
          </cell>
          <cell r="L167">
            <v>14005.733899999996</v>
          </cell>
          <cell r="M167">
            <v>13281.80930000001</v>
          </cell>
          <cell r="N167">
            <v>13515.427899999999</v>
          </cell>
          <cell r="O167">
            <v>14449.193000000003</v>
          </cell>
          <cell r="P167">
            <v>13962.926699999998</v>
          </cell>
        </row>
        <row r="168">
          <cell r="K168">
            <v>13259.4504</v>
          </cell>
          <cell r="L168">
            <v>14124.208999999995</v>
          </cell>
          <cell r="M168">
            <v>13399.90340000001</v>
          </cell>
          <cell r="N168">
            <v>13634.435699999998</v>
          </cell>
          <cell r="O168">
            <v>14566.070300000003</v>
          </cell>
          <cell r="P168">
            <v>14082.843199999998</v>
          </cell>
        </row>
        <row r="169">
          <cell r="K169">
            <v>13329.9323</v>
          </cell>
          <cell r="L169">
            <v>14189.815399999996</v>
          </cell>
          <cell r="M169">
            <v>13469.611400000011</v>
          </cell>
          <cell r="N169">
            <v>13683.422999999999</v>
          </cell>
          <cell r="O169">
            <v>14611.627300000004</v>
          </cell>
          <cell r="P169">
            <v>14150.391499999998</v>
          </cell>
        </row>
        <row r="170">
          <cell r="K170">
            <v>13402.842700000001</v>
          </cell>
          <cell r="L170">
            <v>14268.929199999995</v>
          </cell>
          <cell r="M170">
            <v>13551.234000000011</v>
          </cell>
          <cell r="N170">
            <v>13760.772299999999</v>
          </cell>
          <cell r="O170">
            <v>14681.643900000005</v>
          </cell>
          <cell r="P170">
            <v>14233.612399999998</v>
          </cell>
        </row>
        <row r="171">
          <cell r="K171">
            <v>13463.332700000001</v>
          </cell>
          <cell r="L171">
            <v>14365.573899999996</v>
          </cell>
          <cell r="M171">
            <v>13617.668700000011</v>
          </cell>
          <cell r="N171">
            <v>13823.125799999998</v>
          </cell>
          <cell r="O171">
            <v>14740.001400000005</v>
          </cell>
          <cell r="P171">
            <v>14305.627299999998</v>
          </cell>
        </row>
        <row r="172">
          <cell r="K172">
            <v>13540.741300000002</v>
          </cell>
          <cell r="L172">
            <v>14451.536299999996</v>
          </cell>
          <cell r="M172">
            <v>13668.317300000012</v>
          </cell>
          <cell r="N172">
            <v>13922.479499999998</v>
          </cell>
          <cell r="O172">
            <v>14841.649300000005</v>
          </cell>
          <cell r="P172">
            <v>14381.746599999999</v>
          </cell>
        </row>
        <row r="173">
          <cell r="K173">
            <v>13602.553000000002</v>
          </cell>
          <cell r="L173">
            <v>14539.028799999996</v>
          </cell>
          <cell r="M173">
            <v>13718.796700000012</v>
          </cell>
          <cell r="N173">
            <v>13983.809599999997</v>
          </cell>
          <cell r="O173">
            <v>14918.736500000005</v>
          </cell>
          <cell r="P173">
            <v>14445.453199999998</v>
          </cell>
        </row>
        <row r="174">
          <cell r="K174">
            <v>13683.774900000002</v>
          </cell>
          <cell r="L174">
            <v>14608.849999999997</v>
          </cell>
          <cell r="M174">
            <v>13770.864300000012</v>
          </cell>
          <cell r="N174">
            <v>14050.298999999997</v>
          </cell>
          <cell r="O174">
            <v>14992.347500000005</v>
          </cell>
          <cell r="P174">
            <v>14511.916199999998</v>
          </cell>
        </row>
        <row r="175">
          <cell r="K175">
            <v>13750.015000000003</v>
          </cell>
          <cell r="L175">
            <v>14653.736499999997</v>
          </cell>
          <cell r="M175">
            <v>13824.274800000012</v>
          </cell>
          <cell r="N175">
            <v>14115.385899999997</v>
          </cell>
          <cell r="O175">
            <v>15055.429900000005</v>
          </cell>
          <cell r="P175">
            <v>14570.454299999998</v>
          </cell>
        </row>
        <row r="176">
          <cell r="K176">
            <v>13831.150700000004</v>
          </cell>
          <cell r="L176">
            <v>14727.040899999998</v>
          </cell>
          <cell r="M176">
            <v>13893.857400000012</v>
          </cell>
          <cell r="N176">
            <v>14223.601099999998</v>
          </cell>
          <cell r="O176">
            <v>15166.323200000004</v>
          </cell>
          <cell r="P176">
            <v>14653.212899999997</v>
          </cell>
        </row>
        <row r="177">
          <cell r="K177">
            <v>13938.177100000004</v>
          </cell>
          <cell r="L177">
            <v>14828.653299999998</v>
          </cell>
          <cell r="M177">
            <v>13995.090500000011</v>
          </cell>
          <cell r="N177">
            <v>14347.090899999997</v>
          </cell>
          <cell r="O177">
            <v>15291.026600000005</v>
          </cell>
          <cell r="P177">
            <v>14763.154699999997</v>
          </cell>
        </row>
        <row r="178">
          <cell r="K178">
            <v>14050.634500000004</v>
          </cell>
          <cell r="L178">
            <v>14939.500999999998</v>
          </cell>
          <cell r="M178">
            <v>14109.520800000011</v>
          </cell>
          <cell r="N178">
            <v>14471.723399999997</v>
          </cell>
          <cell r="O178">
            <v>15423.805900000005</v>
          </cell>
          <cell r="P178">
            <v>14883.115399999997</v>
          </cell>
        </row>
        <row r="179">
          <cell r="K179">
            <v>14161.453500000003</v>
          </cell>
          <cell r="L179">
            <v>15056.266599999999</v>
          </cell>
          <cell r="M179">
            <v>14235.589300000011</v>
          </cell>
          <cell r="N179">
            <v>14594.667699999996</v>
          </cell>
          <cell r="O179">
            <v>15556.332900000005</v>
          </cell>
          <cell r="P179">
            <v>15009.018999999997</v>
          </cell>
        </row>
        <row r="180">
          <cell r="K180">
            <v>14269.689100000003</v>
          </cell>
          <cell r="L180">
            <v>15186.970499999999</v>
          </cell>
          <cell r="M180">
            <v>14364.664800000011</v>
          </cell>
          <cell r="N180">
            <v>14708.000999999997</v>
          </cell>
          <cell r="O180">
            <v>15669.390900000006</v>
          </cell>
          <cell r="P180">
            <v>15135.179299999996</v>
          </cell>
        </row>
        <row r="181">
          <cell r="K181">
            <v>14344.058300000002</v>
          </cell>
          <cell r="L181">
            <v>15262.8871</v>
          </cell>
          <cell r="M181">
            <v>14446.620200000012</v>
          </cell>
          <cell r="N181">
            <v>14780.000499999996</v>
          </cell>
          <cell r="O181">
            <v>15728.195300000007</v>
          </cell>
          <cell r="P181">
            <v>15213.490499999996</v>
          </cell>
        </row>
        <row r="182">
          <cell r="K182">
            <v>14430.241500000002</v>
          </cell>
          <cell r="L182">
            <v>15364.485000000001</v>
          </cell>
          <cell r="M182">
            <v>14539.468800000011</v>
          </cell>
          <cell r="N182">
            <v>14867.798199999996</v>
          </cell>
          <cell r="O182">
            <v>15817.292000000007</v>
          </cell>
          <cell r="P182">
            <v>15307.182599999996</v>
          </cell>
        </row>
        <row r="183">
          <cell r="K183">
            <v>14502.780400000001</v>
          </cell>
          <cell r="L183">
            <v>15469.505200000001</v>
          </cell>
          <cell r="M183">
            <v>14612.585800000012</v>
          </cell>
          <cell r="N183">
            <v>14953.414899999996</v>
          </cell>
          <cell r="O183">
            <v>15902.857300000007</v>
          </cell>
          <cell r="P183">
            <v>15387.946399999997</v>
          </cell>
        </row>
        <row r="184">
          <cell r="K184">
            <v>14568.625200000002</v>
          </cell>
          <cell r="L184">
            <v>15586.843400000002</v>
          </cell>
          <cell r="M184">
            <v>14693.693800000012</v>
          </cell>
          <cell r="N184">
            <v>15003.534199999996</v>
          </cell>
          <cell r="O184">
            <v>15943.297900000007</v>
          </cell>
          <cell r="P184">
            <v>15468.885399999997</v>
          </cell>
        </row>
        <row r="185">
          <cell r="K185">
            <v>14663.907300000003</v>
          </cell>
          <cell r="L185">
            <v>15662.929000000002</v>
          </cell>
          <cell r="M185">
            <v>14763.188800000013</v>
          </cell>
          <cell r="N185">
            <v>15124.955599999996</v>
          </cell>
          <cell r="O185">
            <v>16084.373600000006</v>
          </cell>
          <cell r="P185">
            <v>15561.099199999997</v>
          </cell>
        </row>
        <row r="186">
          <cell r="K186">
            <v>14759.544800000003</v>
          </cell>
          <cell r="L186">
            <v>15705.445000000002</v>
          </cell>
          <cell r="M186">
            <v>14819.014400000013</v>
          </cell>
          <cell r="N186">
            <v>15212.051799999996</v>
          </cell>
          <cell r="O186">
            <v>16174.468900000007</v>
          </cell>
          <cell r="P186">
            <v>15634.459299999997</v>
          </cell>
        </row>
        <row r="187">
          <cell r="K187">
            <v>14869.124400000002</v>
          </cell>
          <cell r="L187">
            <v>15761.078600000001</v>
          </cell>
          <cell r="M187">
            <v>14912.004500000014</v>
          </cell>
          <cell r="N187">
            <v>15331.315999999995</v>
          </cell>
          <cell r="O187">
            <v>16295.601300000008</v>
          </cell>
          <cell r="P187">
            <v>15731.927299999998</v>
          </cell>
        </row>
        <row r="188">
          <cell r="K188">
            <v>14937.637100000002</v>
          </cell>
          <cell r="L188">
            <v>15815.752600000002</v>
          </cell>
          <cell r="M188">
            <v>14977.694200000014</v>
          </cell>
          <cell r="N188">
            <v>15417.780299999995</v>
          </cell>
          <cell r="O188">
            <v>16386.463400000008</v>
          </cell>
          <cell r="P188">
            <v>15803.662399999997</v>
          </cell>
        </row>
        <row r="189">
          <cell r="K189">
            <v>15035.834000000003</v>
          </cell>
          <cell r="L189">
            <v>15910.217100000002</v>
          </cell>
          <cell r="M189">
            <v>15074.885000000015</v>
          </cell>
          <cell r="N189">
            <v>15535.808599999995</v>
          </cell>
          <cell r="O189">
            <v>16507.610600000007</v>
          </cell>
          <cell r="P189">
            <v>15909.290599999997</v>
          </cell>
        </row>
        <row r="190">
          <cell r="K190">
            <v>15146.214800000003</v>
          </cell>
          <cell r="L190">
            <v>16003.197800000002</v>
          </cell>
          <cell r="M190">
            <v>15185.769300000014</v>
          </cell>
          <cell r="N190">
            <v>15658.448999999995</v>
          </cell>
          <cell r="O190">
            <v>16639.715900000007</v>
          </cell>
          <cell r="P190">
            <v>16025.797299999997</v>
          </cell>
        </row>
        <row r="191">
          <cell r="K191">
            <v>15246.857300000003</v>
          </cell>
          <cell r="L191">
            <v>16123.313300000002</v>
          </cell>
          <cell r="M191">
            <v>15315.596900000015</v>
          </cell>
          <cell r="N191">
            <v>15763.291199999994</v>
          </cell>
          <cell r="O191">
            <v>16758.638300000006</v>
          </cell>
          <cell r="P191">
            <v>16147.489199999996</v>
          </cell>
        </row>
        <row r="192">
          <cell r="K192">
            <v>15356.868800000004</v>
          </cell>
          <cell r="L192">
            <v>16234.939800000002</v>
          </cell>
          <cell r="M192">
            <v>15431.181900000014</v>
          </cell>
          <cell r="N192">
            <v>15865.006999999994</v>
          </cell>
          <cell r="O192">
            <v>16849.707100000007</v>
          </cell>
          <cell r="P192">
            <v>16261.069499999996</v>
          </cell>
        </row>
        <row r="193">
          <cell r="K193">
            <v>15454.206600000003</v>
          </cell>
          <cell r="L193">
            <v>16332.440300000002</v>
          </cell>
          <cell r="M193">
            <v>15535.084200000014</v>
          </cell>
          <cell r="N193">
            <v>15969.725799999995</v>
          </cell>
          <cell r="O193">
            <v>16959.943800000008</v>
          </cell>
          <cell r="P193">
            <v>16365.071399999995</v>
          </cell>
        </row>
        <row r="194">
          <cell r="K194">
            <v>15512.374700000004</v>
          </cell>
          <cell r="L194">
            <v>16393.179100000001</v>
          </cell>
          <cell r="M194">
            <v>15601.797900000014</v>
          </cell>
          <cell r="N194">
            <v>16029.218899999994</v>
          </cell>
          <cell r="O194">
            <v>17016.631800000006</v>
          </cell>
          <cell r="P194">
            <v>16428.844199999996</v>
          </cell>
        </row>
        <row r="195">
          <cell r="K195">
            <v>15576.785100000005</v>
          </cell>
          <cell r="L195">
            <v>16460.343000000001</v>
          </cell>
          <cell r="M195">
            <v>15667.328000000014</v>
          </cell>
          <cell r="N195">
            <v>16080.900999999994</v>
          </cell>
          <cell r="O195">
            <v>17071.880200000007</v>
          </cell>
          <cell r="P195">
            <v>16491.494699999996</v>
          </cell>
        </row>
        <row r="196">
          <cell r="K196">
            <v>15651.402200000004</v>
          </cell>
          <cell r="L196">
            <v>16523.246800000001</v>
          </cell>
          <cell r="M196">
            <v>15715.910100000014</v>
          </cell>
          <cell r="N196">
            <v>16155.230399999995</v>
          </cell>
          <cell r="O196">
            <v>17159.849000000006</v>
          </cell>
          <cell r="P196">
            <v>16556.715299999996</v>
          </cell>
        </row>
        <row r="197">
          <cell r="K197">
            <v>15710.132000000003</v>
          </cell>
          <cell r="L197">
            <v>16602.9339</v>
          </cell>
          <cell r="M197">
            <v>15774.470800000014</v>
          </cell>
          <cell r="N197">
            <v>16208.858699999995</v>
          </cell>
          <cell r="O197">
            <v>17209.409100000004</v>
          </cell>
          <cell r="P197">
            <v>16618.271799999995</v>
          </cell>
        </row>
        <row r="198">
          <cell r="K198">
            <v>15785.655800000004</v>
          </cell>
          <cell r="L198">
            <v>16676.821499999998</v>
          </cell>
          <cell r="M198">
            <v>15828.793700000013</v>
          </cell>
          <cell r="N198">
            <v>16281.148199999996</v>
          </cell>
          <cell r="O198">
            <v>17287.928100000005</v>
          </cell>
          <cell r="P198">
            <v>16684.494199999994</v>
          </cell>
        </row>
        <row r="199">
          <cell r="K199">
            <v>15860.062300000003</v>
          </cell>
          <cell r="L199">
            <v>16723.108199999999</v>
          </cell>
          <cell r="M199">
            <v>15879.752200000014</v>
          </cell>
          <cell r="N199">
            <v>16362.496099999997</v>
          </cell>
          <cell r="O199">
            <v>17369.072900000003</v>
          </cell>
          <cell r="P199">
            <v>16748.566299999995</v>
          </cell>
        </row>
        <row r="200">
          <cell r="K200">
            <v>15954.767200000004</v>
          </cell>
          <cell r="L200">
            <v>16804.23</v>
          </cell>
          <cell r="M200">
            <v>15963.021700000014</v>
          </cell>
          <cell r="N200">
            <v>16482.673599999998</v>
          </cell>
          <cell r="O200">
            <v>17494.074600000004</v>
          </cell>
          <cell r="P200">
            <v>16844.423599999995</v>
          </cell>
        </row>
        <row r="201">
          <cell r="K201">
            <v>16066.868900000003</v>
          </cell>
          <cell r="L201">
            <v>16890.819499999998</v>
          </cell>
          <cell r="M201">
            <v>16070.833300000013</v>
          </cell>
          <cell r="N201">
            <v>16606.9254</v>
          </cell>
          <cell r="O201">
            <v>17622.342900000003</v>
          </cell>
          <cell r="P201">
            <v>16957.828699999995</v>
          </cell>
        </row>
        <row r="202">
          <cell r="K202">
            <v>16179.298600000004</v>
          </cell>
          <cell r="L202">
            <v>16996.892199999998</v>
          </cell>
          <cell r="M202">
            <v>16203.021900000012</v>
          </cell>
          <cell r="N202">
            <v>16730.672999999999</v>
          </cell>
          <cell r="O202">
            <v>17756.137800000004</v>
          </cell>
          <cell r="P202">
            <v>17085.173299999995</v>
          </cell>
        </row>
        <row r="203">
          <cell r="K203">
            <v>16280.993100000003</v>
          </cell>
          <cell r="L203">
            <v>17125.872099999997</v>
          </cell>
          <cell r="M203">
            <v>16326.658200000013</v>
          </cell>
          <cell r="N203">
            <v>16846.593199999999</v>
          </cell>
          <cell r="O203">
            <v>17884.985400000005</v>
          </cell>
          <cell r="P203">
            <v>17208.815999999995</v>
          </cell>
        </row>
        <row r="204">
          <cell r="K204">
            <v>16365.186300000003</v>
          </cell>
          <cell r="L204">
            <v>17218.298199999997</v>
          </cell>
          <cell r="M204">
            <v>16412.613700000013</v>
          </cell>
          <cell r="N204">
            <v>16922.255300000001</v>
          </cell>
          <cell r="O204">
            <v>17970.434000000005</v>
          </cell>
          <cell r="P204">
            <v>17299.805599999996</v>
          </cell>
        </row>
        <row r="205">
          <cell r="K205">
            <v>16441.853900000002</v>
          </cell>
          <cell r="L205">
            <v>17292.958999999999</v>
          </cell>
          <cell r="M205">
            <v>16486.561300000012</v>
          </cell>
          <cell r="N205">
            <v>16993.525099999999</v>
          </cell>
          <cell r="O205">
            <v>18031.945800000005</v>
          </cell>
          <cell r="P205">
            <v>17374.703899999997</v>
          </cell>
        </row>
        <row r="206">
          <cell r="K206">
            <v>16519.459500000001</v>
          </cell>
          <cell r="L206">
            <v>17382.326099999998</v>
          </cell>
          <cell r="M206">
            <v>16554.291400000013</v>
          </cell>
          <cell r="N206">
            <v>17050.743899999998</v>
          </cell>
          <cell r="O206">
            <v>18097.164700000005</v>
          </cell>
          <cell r="P206">
            <v>17450.850499999997</v>
          </cell>
        </row>
        <row r="207">
          <cell r="K207">
            <v>16572.9565</v>
          </cell>
          <cell r="L207">
            <v>17462.552199999998</v>
          </cell>
          <cell r="M207">
            <v>16621.289400000012</v>
          </cell>
          <cell r="N207">
            <v>17098.845199999996</v>
          </cell>
          <cell r="O207">
            <v>18154.927600000006</v>
          </cell>
          <cell r="P207">
            <v>17513.942899999998</v>
          </cell>
        </row>
        <row r="208">
          <cell r="K208">
            <v>16637.727200000001</v>
          </cell>
          <cell r="L208">
            <v>17570.712199999998</v>
          </cell>
          <cell r="M208">
            <v>16685.099700000013</v>
          </cell>
          <cell r="N208">
            <v>17176.504899999996</v>
          </cell>
          <cell r="O208">
            <v>18242.761200000008</v>
          </cell>
          <cell r="P208">
            <v>17589.227199999998</v>
          </cell>
        </row>
        <row r="209">
          <cell r="K209">
            <v>16712.440900000001</v>
          </cell>
          <cell r="L209">
            <v>17664.528999999999</v>
          </cell>
          <cell r="M209">
            <v>16744.060900000015</v>
          </cell>
          <cell r="N209">
            <v>17235.639899999995</v>
          </cell>
          <cell r="O209">
            <v>18309.273300000008</v>
          </cell>
          <cell r="P209">
            <v>17658.652899999997</v>
          </cell>
        </row>
        <row r="210">
          <cell r="K210">
            <v>16790.149300000001</v>
          </cell>
          <cell r="L210">
            <v>17747.1819</v>
          </cell>
          <cell r="M210">
            <v>16800.722700000017</v>
          </cell>
          <cell r="N210">
            <v>17293.680999999993</v>
          </cell>
          <cell r="O210">
            <v>18386.115600000008</v>
          </cell>
          <cell r="P210">
            <v>17726.482599999996</v>
          </cell>
        </row>
        <row r="211">
          <cell r="K211">
            <v>16868.457000000002</v>
          </cell>
          <cell r="L211">
            <v>17785.640500000001</v>
          </cell>
          <cell r="M211">
            <v>16852.942300000017</v>
          </cell>
          <cell r="N211">
            <v>17364.697999999993</v>
          </cell>
          <cell r="O211">
            <v>18460.267200000009</v>
          </cell>
          <cell r="P211">
            <v>17789.690699999996</v>
          </cell>
        </row>
        <row r="212">
          <cell r="K212">
            <v>16974.426900000002</v>
          </cell>
          <cell r="L212">
            <v>17842.0798</v>
          </cell>
          <cell r="M212">
            <v>16934.553100000016</v>
          </cell>
          <cell r="N212">
            <v>17488.133199999993</v>
          </cell>
          <cell r="O212">
            <v>18578.86970000001</v>
          </cell>
          <cell r="P212">
            <v>17885.286399999997</v>
          </cell>
        </row>
        <row r="213">
          <cell r="K213">
            <v>17073.4876</v>
          </cell>
          <cell r="L213">
            <v>17917.565200000001</v>
          </cell>
          <cell r="M213">
            <v>17033.185500000014</v>
          </cell>
          <cell r="N213">
            <v>17611.826499999992</v>
          </cell>
          <cell r="O213">
            <v>18710.702400000009</v>
          </cell>
          <cell r="P213">
            <v>17992.809899999997</v>
          </cell>
        </row>
        <row r="214">
          <cell r="K214">
            <v>17181.534599999999</v>
          </cell>
          <cell r="L214">
            <v>18014.783500000001</v>
          </cell>
          <cell r="M214">
            <v>17151.808400000013</v>
          </cell>
          <cell r="N214">
            <v>17732.447999999993</v>
          </cell>
          <cell r="O214">
            <v>18838.385900000008</v>
          </cell>
          <cell r="P214">
            <v>18110.486599999997</v>
          </cell>
        </row>
        <row r="215">
          <cell r="K215">
            <v>17291.381299999997</v>
          </cell>
          <cell r="L215">
            <v>18140.903900000001</v>
          </cell>
          <cell r="M215">
            <v>17280.229800000012</v>
          </cell>
          <cell r="N215">
            <v>17849.441399999992</v>
          </cell>
          <cell r="O215">
            <v>18959.372100000008</v>
          </cell>
          <cell r="P215">
            <v>18235.829099999995</v>
          </cell>
        </row>
        <row r="216">
          <cell r="K216">
            <v>17397.562199999997</v>
          </cell>
          <cell r="L216">
            <v>18265.173600000002</v>
          </cell>
          <cell r="M216">
            <v>17406.537600000011</v>
          </cell>
          <cell r="N216">
            <v>17952.417699999991</v>
          </cell>
          <cell r="O216">
            <v>19049.573900000007</v>
          </cell>
          <cell r="P216">
            <v>18355.103799999997</v>
          </cell>
        </row>
        <row r="217">
          <cell r="K217">
            <v>17464.575499999995</v>
          </cell>
          <cell r="L217">
            <v>18347.094000000001</v>
          </cell>
          <cell r="M217">
            <v>17479.52540000001</v>
          </cell>
          <cell r="N217">
            <v>18018.163599999993</v>
          </cell>
          <cell r="O217">
            <v>19119.816500000008</v>
          </cell>
          <cell r="P217">
            <v>18431.390799999997</v>
          </cell>
        </row>
        <row r="218">
          <cell r="K218">
            <v>17521.312799999996</v>
          </cell>
          <cell r="L218">
            <v>18430.6921</v>
          </cell>
          <cell r="M218">
            <v>17540.779200000008</v>
          </cell>
          <cell r="N218">
            <v>18067.807899999993</v>
          </cell>
          <cell r="O218">
            <v>19183.400000000009</v>
          </cell>
          <cell r="P218">
            <v>18498.702099999999</v>
          </cell>
        </row>
        <row r="219">
          <cell r="K219">
            <v>17601.194499999998</v>
          </cell>
          <cell r="L219">
            <v>18515.854899999998</v>
          </cell>
          <cell r="M219">
            <v>17591.15760000001</v>
          </cell>
          <cell r="N219">
            <v>18154.428399999993</v>
          </cell>
          <cell r="O219">
            <v>19270.816200000008</v>
          </cell>
          <cell r="P219">
            <v>18570.473999999998</v>
          </cell>
        </row>
        <row r="220">
          <cell r="K220">
            <v>17682.966699999997</v>
          </cell>
          <cell r="L220">
            <v>18607.1368</v>
          </cell>
          <cell r="M220">
            <v>17639.15600000001</v>
          </cell>
          <cell r="N220">
            <v>18245.382099999992</v>
          </cell>
          <cell r="O220">
            <v>19382.986100000009</v>
          </cell>
          <cell r="P220">
            <v>18647.361199999999</v>
          </cell>
        </row>
        <row r="221">
          <cell r="K221">
            <v>17752.637199999997</v>
          </cell>
          <cell r="L221">
            <v>18715.745299999999</v>
          </cell>
          <cell r="M221">
            <v>17692.18150000001</v>
          </cell>
          <cell r="N221">
            <v>18308.82729999999</v>
          </cell>
          <cell r="O221">
            <v>19465.970900000008</v>
          </cell>
          <cell r="P221">
            <v>18718.748</v>
          </cell>
        </row>
        <row r="222">
          <cell r="K222">
            <v>17832.930499999999</v>
          </cell>
          <cell r="L222">
            <v>18798.2945</v>
          </cell>
          <cell r="M222">
            <v>17755.286100000008</v>
          </cell>
          <cell r="N222">
            <v>18398.791099999991</v>
          </cell>
          <cell r="O222">
            <v>19551.639400000007</v>
          </cell>
          <cell r="P222">
            <v>18795.621800000001</v>
          </cell>
        </row>
        <row r="223">
          <cell r="K223">
            <v>17905.896399999998</v>
          </cell>
          <cell r="L223">
            <v>18841.8822</v>
          </cell>
          <cell r="M223">
            <v>17808.808600000008</v>
          </cell>
          <cell r="N223">
            <v>18480.941099999993</v>
          </cell>
          <cell r="O223">
            <v>19632.590600000007</v>
          </cell>
          <cell r="P223">
            <v>18858.546300000002</v>
          </cell>
        </row>
        <row r="224">
          <cell r="K224">
            <v>18016.218399999998</v>
          </cell>
          <cell r="L224">
            <v>18897.269</v>
          </cell>
          <cell r="M224">
            <v>17902.731300000007</v>
          </cell>
          <cell r="N224">
            <v>18609.102899999994</v>
          </cell>
          <cell r="O224">
            <v>19761.173000000006</v>
          </cell>
          <cell r="P224">
            <v>18959.7631</v>
          </cell>
        </row>
        <row r="225">
          <cell r="K225">
            <v>18120.492699999999</v>
          </cell>
          <cell r="L225">
            <v>18971.9944</v>
          </cell>
          <cell r="M225">
            <v>17994.964900000006</v>
          </cell>
          <cell r="N225">
            <v>18726.039999999994</v>
          </cell>
          <cell r="O225">
            <v>19880.977100000007</v>
          </cell>
          <cell r="P225">
            <v>19061.547600000002</v>
          </cell>
        </row>
        <row r="226">
          <cell r="K226">
            <v>18227.77</v>
          </cell>
          <cell r="L226">
            <v>19069.977200000001</v>
          </cell>
          <cell r="M226">
            <v>18104.110400000005</v>
          </cell>
          <cell r="N226">
            <v>18849.809899999993</v>
          </cell>
          <cell r="O226">
            <v>20014.898900000007</v>
          </cell>
          <cell r="P226">
            <v>19176.743200000001</v>
          </cell>
        </row>
        <row r="227">
          <cell r="K227">
            <v>18325.391</v>
          </cell>
          <cell r="L227">
            <v>19188.153600000001</v>
          </cell>
          <cell r="M227">
            <v>18223.355400000004</v>
          </cell>
          <cell r="N227">
            <v>18957.439899999994</v>
          </cell>
          <cell r="O227">
            <v>20139.673500000008</v>
          </cell>
          <cell r="P227">
            <v>19293.477699999999</v>
          </cell>
        </row>
        <row r="228">
          <cell r="K228">
            <v>18419.701799999999</v>
          </cell>
          <cell r="L228">
            <v>19299.949500000002</v>
          </cell>
          <cell r="M228">
            <v>18334.685000000005</v>
          </cell>
          <cell r="N228">
            <v>19058.108299999993</v>
          </cell>
          <cell r="O228">
            <v>20242.315800000008</v>
          </cell>
          <cell r="P228">
            <v>19403.768799999998</v>
          </cell>
        </row>
        <row r="229">
          <cell r="K229">
            <v>18488.746599999999</v>
          </cell>
          <cell r="L229">
            <v>19368.633800000003</v>
          </cell>
          <cell r="M229">
            <v>18394.219200000003</v>
          </cell>
          <cell r="N229">
            <v>19125.147799999992</v>
          </cell>
          <cell r="O229">
            <v>20310.805500000006</v>
          </cell>
          <cell r="P229">
            <v>19471.074499999999</v>
          </cell>
        </row>
        <row r="230">
          <cell r="K230">
            <v>18570.966199999999</v>
          </cell>
          <cell r="L230">
            <v>19442.774300000005</v>
          </cell>
          <cell r="M230">
            <v>18460.665800000002</v>
          </cell>
          <cell r="N230">
            <v>19195.841899999992</v>
          </cell>
          <cell r="O230">
            <v>20394.932500000006</v>
          </cell>
          <cell r="P230">
            <v>19546.799899999998</v>
          </cell>
        </row>
        <row r="231">
          <cell r="K231">
            <v>18631.9463</v>
          </cell>
          <cell r="L231">
            <v>19506.704900000004</v>
          </cell>
          <cell r="M231">
            <v>18512.242600000001</v>
          </cell>
          <cell r="N231">
            <v>19261.159999999993</v>
          </cell>
          <cell r="O231">
            <v>20471.695300000007</v>
          </cell>
          <cell r="P231">
            <v>19606.304899999999</v>
          </cell>
        </row>
        <row r="232">
          <cell r="K232">
            <v>18720.751899999999</v>
          </cell>
          <cell r="L232">
            <v>19628.039600000004</v>
          </cell>
          <cell r="M232">
            <v>18598.438900000001</v>
          </cell>
          <cell r="N232">
            <v>19342.394699999993</v>
          </cell>
          <cell r="O232">
            <v>20548.106800000005</v>
          </cell>
          <cell r="P232">
            <v>19698.112099999998</v>
          </cell>
        </row>
        <row r="233">
          <cell r="K233">
            <v>18791.368999999999</v>
          </cell>
          <cell r="L233">
            <v>19735.316700000003</v>
          </cell>
          <cell r="M233">
            <v>18658.4143</v>
          </cell>
          <cell r="N233">
            <v>19402.900399999995</v>
          </cell>
          <cell r="O233">
            <v>20617.203300000005</v>
          </cell>
          <cell r="P233">
            <v>19769.6145</v>
          </cell>
        </row>
        <row r="234">
          <cell r="K234">
            <v>18876.3024</v>
          </cell>
          <cell r="L234">
            <v>19813.925900000002</v>
          </cell>
          <cell r="M234">
            <v>18717.031600000002</v>
          </cell>
          <cell r="N234">
            <v>19483.233999999997</v>
          </cell>
          <cell r="O234">
            <v>20694.252300000004</v>
          </cell>
          <cell r="P234">
            <v>19841.993299999998</v>
          </cell>
        </row>
        <row r="235">
          <cell r="K235">
            <v>18976.027900000001</v>
          </cell>
          <cell r="L235">
            <v>19871.993600000002</v>
          </cell>
          <cell r="M235">
            <v>18779.469500000003</v>
          </cell>
          <cell r="N235">
            <v>19575.608799999998</v>
          </cell>
          <cell r="O235">
            <v>20786.666400000006</v>
          </cell>
          <cell r="P235">
            <v>19920.206099999999</v>
          </cell>
        </row>
        <row r="236">
          <cell r="K236">
            <v>19054.4241</v>
          </cell>
          <cell r="L236">
            <v>19924.546600000001</v>
          </cell>
          <cell r="M236">
            <v>18847.535000000003</v>
          </cell>
          <cell r="N236">
            <v>19660.467499999999</v>
          </cell>
          <cell r="O236">
            <v>20872.963100000004</v>
          </cell>
          <cell r="P236">
            <v>19994.0298</v>
          </cell>
        </row>
        <row r="237">
          <cell r="K237">
            <v>19154.712899999999</v>
          </cell>
          <cell r="L237">
            <v>20002.817600000002</v>
          </cell>
          <cell r="M237">
            <v>18945.957100000003</v>
          </cell>
          <cell r="N237">
            <v>19781.490299999998</v>
          </cell>
          <cell r="O237">
            <v>20997.471500000003</v>
          </cell>
          <cell r="P237">
            <v>20097.604899999998</v>
          </cell>
        </row>
        <row r="238">
          <cell r="K238">
            <v>19263.225599999998</v>
          </cell>
          <cell r="L238">
            <v>20111.943400000004</v>
          </cell>
          <cell r="M238">
            <v>19056.811900000004</v>
          </cell>
          <cell r="N238">
            <v>19906.938099999999</v>
          </cell>
          <cell r="O238">
            <v>21134.443300000003</v>
          </cell>
          <cell r="P238">
            <v>20215.901099999999</v>
          </cell>
        </row>
        <row r="239">
          <cell r="K239">
            <v>19358.091499999999</v>
          </cell>
          <cell r="L239">
            <v>20215.857600000003</v>
          </cell>
          <cell r="M239">
            <v>19175.751700000004</v>
          </cell>
          <cell r="N239">
            <v>20020.9702</v>
          </cell>
          <cell r="O239">
            <v>21267.813900000001</v>
          </cell>
          <cell r="P239">
            <v>20333.268199999999</v>
          </cell>
        </row>
        <row r="240">
          <cell r="K240">
            <v>19438.289799999999</v>
          </cell>
          <cell r="L240">
            <v>20330.567600000002</v>
          </cell>
          <cell r="M240">
            <v>19283.542000000005</v>
          </cell>
          <cell r="N240">
            <v>20105.3554</v>
          </cell>
          <cell r="O240">
            <v>21364.193500000001</v>
          </cell>
          <cell r="P240">
            <v>20435.5946</v>
          </cell>
        </row>
        <row r="241">
          <cell r="K241">
            <v>19519.881299999997</v>
          </cell>
          <cell r="L241">
            <v>20429.653600000001</v>
          </cell>
          <cell r="M241">
            <v>19385.127900000003</v>
          </cell>
          <cell r="N241">
            <v>20187.0128</v>
          </cell>
          <cell r="O241">
            <v>21440.7559</v>
          </cell>
          <cell r="P241">
            <v>20529.5268</v>
          </cell>
        </row>
        <row r="242">
          <cell r="K242">
            <v>19584.048899999998</v>
          </cell>
          <cell r="L242">
            <v>20487.5059</v>
          </cell>
          <cell r="M242">
            <v>19441.936600000005</v>
          </cell>
          <cell r="N242">
            <v>20258.373299999999</v>
          </cell>
          <cell r="O242">
            <v>21506.788100000002</v>
          </cell>
          <cell r="P242">
            <v>20590.913700000001</v>
          </cell>
        </row>
        <row r="243">
          <cell r="K243">
            <v>19650.029899999998</v>
          </cell>
          <cell r="L243">
            <v>20554.491600000001</v>
          </cell>
          <cell r="M243">
            <v>19499.012600000005</v>
          </cell>
          <cell r="N243">
            <v>20334.2222</v>
          </cell>
          <cell r="O243">
            <v>21586.835500000001</v>
          </cell>
          <cell r="P243">
            <v>20658.297000000002</v>
          </cell>
        </row>
        <row r="244">
          <cell r="K244">
            <v>19718.662799999998</v>
          </cell>
          <cell r="L244">
            <v>20623.603900000002</v>
          </cell>
          <cell r="M244">
            <v>19559.731200000006</v>
          </cell>
          <cell r="N244">
            <v>20405.6947</v>
          </cell>
          <cell r="O244">
            <v>21664.956200000001</v>
          </cell>
          <cell r="P244">
            <v>20725.421800000004</v>
          </cell>
        </row>
        <row r="245">
          <cell r="K245">
            <v>19782.498699999996</v>
          </cell>
          <cell r="L245">
            <v>20695.539700000001</v>
          </cell>
          <cell r="M245">
            <v>19610.127000000004</v>
          </cell>
          <cell r="N245">
            <v>20457.963400000001</v>
          </cell>
          <cell r="O245">
            <v>21713.148000000001</v>
          </cell>
          <cell r="P245">
            <v>20783.004200000003</v>
          </cell>
        </row>
        <row r="246">
          <cell r="K246">
            <v>19857.306999999997</v>
          </cell>
          <cell r="L246">
            <v>20748.841500000002</v>
          </cell>
          <cell r="M246">
            <v>19662.757600000004</v>
          </cell>
          <cell r="N246">
            <v>20530.507099999999</v>
          </cell>
          <cell r="O246">
            <v>21798.2428</v>
          </cell>
          <cell r="P246">
            <v>20848.051900000002</v>
          </cell>
        </row>
        <row r="247">
          <cell r="K247">
            <v>19930.020199999995</v>
          </cell>
          <cell r="L247">
            <v>20796.536400000001</v>
          </cell>
          <cell r="M247">
            <v>19715.035700000004</v>
          </cell>
          <cell r="N247">
            <v>20610.687699999999</v>
          </cell>
          <cell r="O247">
            <v>21868.181</v>
          </cell>
          <cell r="P247">
            <v>20910.449400000001</v>
          </cell>
        </row>
        <row r="248">
          <cell r="K248">
            <v>20037.023199999996</v>
          </cell>
          <cell r="L248">
            <v>20843.707200000001</v>
          </cell>
          <cell r="M248">
            <v>19794.643300000003</v>
          </cell>
          <cell r="N248">
            <v>20737.184299999997</v>
          </cell>
          <cell r="O248">
            <v>21993.930899999999</v>
          </cell>
          <cell r="P248">
            <v>21006.4663</v>
          </cell>
        </row>
        <row r="249">
          <cell r="K249">
            <v>20132.757399999995</v>
          </cell>
          <cell r="L249">
            <v>20917.3593</v>
          </cell>
          <cell r="M249">
            <v>19884.222400000002</v>
          </cell>
          <cell r="N249">
            <v>20853.926999999996</v>
          </cell>
          <cell r="O249">
            <v>22114.904500000001</v>
          </cell>
          <cell r="P249">
            <v>21104.1731</v>
          </cell>
        </row>
        <row r="250">
          <cell r="K250">
            <v>20239.625099999994</v>
          </cell>
          <cell r="L250">
            <v>21000.232499999998</v>
          </cell>
          <cell r="M250">
            <v>19994.624000000003</v>
          </cell>
          <cell r="N250">
            <v>20971.798299999995</v>
          </cell>
          <cell r="O250">
            <v>22244.6672</v>
          </cell>
          <cell r="P250">
            <v>21215.730100000001</v>
          </cell>
        </row>
        <row r="251">
          <cell r="K251">
            <v>20332.446799999994</v>
          </cell>
          <cell r="L251">
            <v>21101.819599999999</v>
          </cell>
          <cell r="M251">
            <v>20107.052100000004</v>
          </cell>
          <cell r="N251">
            <v>21078.333699999996</v>
          </cell>
          <cell r="O251">
            <v>22360.6198</v>
          </cell>
          <cell r="P251">
            <v>21325.0219</v>
          </cell>
        </row>
        <row r="252">
          <cell r="K252">
            <v>20440.023499999996</v>
          </cell>
          <cell r="L252">
            <v>21205.174299999999</v>
          </cell>
          <cell r="M252">
            <v>20229.531000000003</v>
          </cell>
          <cell r="N252">
            <v>21183.845599999997</v>
          </cell>
          <cell r="O252">
            <v>22458.496200000001</v>
          </cell>
          <cell r="P252">
            <v>21439.582399999999</v>
          </cell>
        </row>
        <row r="253">
          <cell r="K253">
            <v>20509.891199999995</v>
          </cell>
          <cell r="L253">
            <v>21283.4509</v>
          </cell>
          <cell r="M253">
            <v>20303.174800000004</v>
          </cell>
          <cell r="N253">
            <v>21242.174199999998</v>
          </cell>
          <cell r="O253">
            <v>22517.756100000002</v>
          </cell>
          <cell r="P253">
            <v>21512.4002</v>
          </cell>
        </row>
        <row r="254">
          <cell r="K254">
            <v>20570.888499999994</v>
          </cell>
          <cell r="L254">
            <v>21358.003400000001</v>
          </cell>
          <cell r="M254">
            <v>20373.299300000006</v>
          </cell>
          <cell r="N254">
            <v>21295.027099999999</v>
          </cell>
          <cell r="O254">
            <v>22568.495800000001</v>
          </cell>
          <cell r="P254">
            <v>21581.6823</v>
          </cell>
        </row>
        <row r="255">
          <cell r="K255">
            <v>20621.095999999994</v>
          </cell>
          <cell r="L255">
            <v>21413.5275</v>
          </cell>
          <cell r="M255">
            <v>20429.332000000006</v>
          </cell>
          <cell r="N255">
            <v>21330.416499999999</v>
          </cell>
          <cell r="O255">
            <v>22606.268899999999</v>
          </cell>
          <cell r="P255">
            <v>21634.1378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e trans e pres amazon"/>
      <sheetName val="TRANSIÇÃO amazon"/>
      <sheetName val="USO E OCUPAÇÃO"/>
      <sheetName val="USO E OCUPAÇÃO AMAZON"/>
      <sheetName val="USO E OCUPAÇÃO para 3 15 18"/>
      <sheetName val="2001-2021"/>
      <sheetName val="TRANSIÇÃO MAPA"/>
      <sheetName val="TRANSIÇÃO"/>
      <sheetName val="transicao_subbacias"/>
      <sheetName val="TRANSIÇÃO (2)"/>
      <sheetName val="transicao_subbacias (2)"/>
      <sheetName val="USO E OCUPAÇÃO (2)"/>
    </sheetNames>
    <sheetDataSet>
      <sheetData sheetId="0"/>
      <sheetData sheetId="1"/>
      <sheetData sheetId="2">
        <row r="4">
          <cell r="AA4">
            <v>2001</v>
          </cell>
          <cell r="AB4">
            <v>616578</v>
          </cell>
          <cell r="AD4">
            <v>0</v>
          </cell>
          <cell r="AG4">
            <v>350225.19</v>
          </cell>
          <cell r="AI4">
            <v>23.14</v>
          </cell>
          <cell r="AK4">
            <v>2001</v>
          </cell>
          <cell r="AL4">
            <v>412325.65</v>
          </cell>
          <cell r="AN4">
            <v>23.61</v>
          </cell>
          <cell r="AQ4">
            <v>862960</v>
          </cell>
          <cell r="AS4">
            <v>34</v>
          </cell>
          <cell r="AV4">
            <v>1690892</v>
          </cell>
          <cell r="AX4">
            <v>200</v>
          </cell>
          <cell r="AZ4">
            <v>2001</v>
          </cell>
          <cell r="BA4">
            <v>4557727</v>
          </cell>
        </row>
        <row r="5">
          <cell r="AA5">
            <v>2002</v>
          </cell>
          <cell r="AB5">
            <v>616337</v>
          </cell>
          <cell r="AD5">
            <v>0</v>
          </cell>
          <cell r="AG5">
            <v>345746.51</v>
          </cell>
          <cell r="AI5">
            <v>23.22</v>
          </cell>
          <cell r="AK5">
            <v>2002</v>
          </cell>
          <cell r="AL5">
            <v>408416.09</v>
          </cell>
          <cell r="AN5">
            <v>23.68</v>
          </cell>
          <cell r="AQ5">
            <v>856518</v>
          </cell>
          <cell r="AS5">
            <v>35</v>
          </cell>
          <cell r="AV5">
            <v>1689706</v>
          </cell>
          <cell r="AW5">
            <v>-1186</v>
          </cell>
          <cell r="AX5">
            <v>210</v>
          </cell>
          <cell r="AZ5">
            <v>2002</v>
          </cell>
          <cell r="BA5">
            <v>4538326.5999999996</v>
          </cell>
        </row>
        <row r="6">
          <cell r="AA6">
            <v>2003</v>
          </cell>
          <cell r="AB6">
            <v>615793</v>
          </cell>
          <cell r="AD6">
            <v>0</v>
          </cell>
          <cell r="AG6">
            <v>339639.4</v>
          </cell>
          <cell r="AI6">
            <v>21.05</v>
          </cell>
          <cell r="AK6">
            <v>2003</v>
          </cell>
          <cell r="AL6">
            <v>401588.18</v>
          </cell>
          <cell r="AN6">
            <v>23.57</v>
          </cell>
          <cell r="AQ6">
            <v>848774</v>
          </cell>
          <cell r="AS6">
            <v>34</v>
          </cell>
          <cell r="AV6">
            <v>1687841</v>
          </cell>
          <cell r="AX6">
            <v>215</v>
          </cell>
          <cell r="AZ6">
            <v>2003</v>
          </cell>
          <cell r="BA6">
            <v>4514933.58</v>
          </cell>
        </row>
        <row r="7">
          <cell r="AA7">
            <v>2004</v>
          </cell>
          <cell r="AB7">
            <v>615246</v>
          </cell>
          <cell r="AD7">
            <v>0</v>
          </cell>
          <cell r="AG7">
            <v>333088.78000000003</v>
          </cell>
          <cell r="AI7">
            <v>19.88</v>
          </cell>
          <cell r="AK7">
            <v>2004</v>
          </cell>
          <cell r="AL7">
            <v>396368.72</v>
          </cell>
          <cell r="AN7">
            <v>24.39</v>
          </cell>
          <cell r="AQ7">
            <v>842091</v>
          </cell>
          <cell r="AS7">
            <v>35</v>
          </cell>
          <cell r="AV7">
            <v>1686821</v>
          </cell>
          <cell r="AX7">
            <v>219</v>
          </cell>
          <cell r="AZ7">
            <v>2004</v>
          </cell>
          <cell r="BA7">
            <v>4493522.5</v>
          </cell>
        </row>
        <row r="8">
          <cell r="AA8">
            <v>2005</v>
          </cell>
          <cell r="AB8">
            <v>615130</v>
          </cell>
          <cell r="AD8">
            <v>0</v>
          </cell>
          <cell r="AG8">
            <v>329246.78999999998</v>
          </cell>
          <cell r="AI8">
            <v>25.79</v>
          </cell>
          <cell r="AK8">
            <v>2005</v>
          </cell>
          <cell r="AL8">
            <v>392167</v>
          </cell>
          <cell r="AN8">
            <v>29.12</v>
          </cell>
          <cell r="AQ8">
            <v>836296</v>
          </cell>
          <cell r="AS8">
            <v>37</v>
          </cell>
          <cell r="AV8">
            <v>1684957</v>
          </cell>
          <cell r="AX8">
            <v>232</v>
          </cell>
          <cell r="AZ8">
            <v>2005</v>
          </cell>
          <cell r="BA8">
            <v>4476417.79</v>
          </cell>
        </row>
        <row r="9">
          <cell r="AA9">
            <v>2006</v>
          </cell>
          <cell r="AB9">
            <v>614884</v>
          </cell>
          <cell r="AD9">
            <v>0</v>
          </cell>
          <cell r="AG9">
            <v>326435.48</v>
          </cell>
          <cell r="AI9">
            <v>27.11</v>
          </cell>
          <cell r="AK9">
            <v>2006</v>
          </cell>
          <cell r="AL9">
            <v>389076.52</v>
          </cell>
          <cell r="AN9">
            <v>29.33</v>
          </cell>
          <cell r="AQ9">
            <v>832169</v>
          </cell>
          <cell r="AS9">
            <v>37</v>
          </cell>
          <cell r="AV9">
            <v>1683247</v>
          </cell>
          <cell r="AX9">
            <v>238</v>
          </cell>
          <cell r="AZ9">
            <v>2006</v>
          </cell>
          <cell r="BA9">
            <v>4463165</v>
          </cell>
        </row>
        <row r="10">
          <cell r="AA10">
            <v>2007</v>
          </cell>
          <cell r="AB10">
            <v>614716</v>
          </cell>
          <cell r="AD10">
            <v>0</v>
          </cell>
          <cell r="AG10">
            <v>325227.39</v>
          </cell>
          <cell r="AI10">
            <v>27.59</v>
          </cell>
          <cell r="AK10">
            <v>2007</v>
          </cell>
          <cell r="AL10">
            <v>386511.48</v>
          </cell>
          <cell r="AN10">
            <v>29.48</v>
          </cell>
          <cell r="AQ10">
            <v>829844</v>
          </cell>
          <cell r="AS10">
            <v>36</v>
          </cell>
          <cell r="AV10">
            <v>1681987</v>
          </cell>
          <cell r="AX10">
            <v>263</v>
          </cell>
          <cell r="AZ10">
            <v>2007</v>
          </cell>
          <cell r="BA10">
            <v>4455049.87</v>
          </cell>
        </row>
        <row r="11">
          <cell r="AA11">
            <v>2008</v>
          </cell>
          <cell r="AB11">
            <v>614650</v>
          </cell>
          <cell r="AD11">
            <v>1</v>
          </cell>
          <cell r="AG11">
            <v>323931.68</v>
          </cell>
          <cell r="AI11">
            <v>26.91</v>
          </cell>
          <cell r="AK11">
            <v>2008</v>
          </cell>
          <cell r="AL11">
            <v>383662.99</v>
          </cell>
          <cell r="AN11">
            <v>29.68</v>
          </cell>
          <cell r="AQ11">
            <v>826173</v>
          </cell>
          <cell r="AS11">
            <v>36</v>
          </cell>
          <cell r="AV11">
            <v>1680868</v>
          </cell>
          <cell r="AX11">
            <v>278</v>
          </cell>
          <cell r="AZ11">
            <v>2008</v>
          </cell>
          <cell r="BA11">
            <v>4445399.67</v>
          </cell>
        </row>
        <row r="12">
          <cell r="AA12">
            <v>2009</v>
          </cell>
          <cell r="AB12">
            <v>614668</v>
          </cell>
          <cell r="AD12">
            <v>0</v>
          </cell>
          <cell r="AG12">
            <v>323421.76</v>
          </cell>
          <cell r="AI12">
            <v>31.62</v>
          </cell>
          <cell r="AK12">
            <v>2009</v>
          </cell>
          <cell r="AL12">
            <v>382593.8</v>
          </cell>
          <cell r="AN12">
            <v>30.68</v>
          </cell>
          <cell r="AQ12">
            <v>824916</v>
          </cell>
          <cell r="AS12">
            <v>37</v>
          </cell>
          <cell r="AV12">
            <v>1679069</v>
          </cell>
          <cell r="AX12">
            <v>297</v>
          </cell>
          <cell r="AZ12">
            <v>2009</v>
          </cell>
          <cell r="BA12">
            <v>4439803.5600000005</v>
          </cell>
        </row>
        <row r="13">
          <cell r="AA13">
            <v>2010</v>
          </cell>
          <cell r="AB13">
            <v>614817</v>
          </cell>
          <cell r="AD13">
            <v>2</v>
          </cell>
          <cell r="AG13">
            <v>323332.43</v>
          </cell>
          <cell r="AI13">
            <v>41.69</v>
          </cell>
          <cell r="AK13">
            <v>2010</v>
          </cell>
          <cell r="AL13">
            <v>382075.8</v>
          </cell>
          <cell r="AN13">
            <v>32.380000000000003</v>
          </cell>
          <cell r="AQ13">
            <v>822772</v>
          </cell>
          <cell r="AS13">
            <v>40</v>
          </cell>
          <cell r="AV13">
            <v>1676916</v>
          </cell>
          <cell r="AX13">
            <v>323</v>
          </cell>
          <cell r="AZ13">
            <v>2010</v>
          </cell>
          <cell r="BA13">
            <v>4434846.2300000004</v>
          </cell>
        </row>
        <row r="14">
          <cell r="AA14">
            <v>2011</v>
          </cell>
          <cell r="AB14">
            <v>614817</v>
          </cell>
          <cell r="AD14">
            <v>2</v>
          </cell>
          <cell r="AG14">
            <v>323675.8</v>
          </cell>
          <cell r="AI14">
            <v>68.739999999999995</v>
          </cell>
          <cell r="AK14">
            <v>2011</v>
          </cell>
          <cell r="AL14">
            <v>380916.88</v>
          </cell>
          <cell r="AN14">
            <v>37.520000000000003</v>
          </cell>
          <cell r="AQ14">
            <v>820050</v>
          </cell>
          <cell r="AS14">
            <v>43</v>
          </cell>
          <cell r="AV14">
            <v>1676182</v>
          </cell>
          <cell r="AX14">
            <v>343</v>
          </cell>
          <cell r="AZ14">
            <v>2011</v>
          </cell>
          <cell r="BA14">
            <v>4431008.68</v>
          </cell>
        </row>
        <row r="15">
          <cell r="AA15">
            <v>2012</v>
          </cell>
          <cell r="AB15">
            <v>614733</v>
          </cell>
          <cell r="AD15">
            <v>3</v>
          </cell>
          <cell r="AG15">
            <v>322559.63</v>
          </cell>
          <cell r="AI15">
            <v>115.09</v>
          </cell>
          <cell r="AK15">
            <v>2012</v>
          </cell>
          <cell r="AL15">
            <v>380196.7</v>
          </cell>
          <cell r="AN15">
            <v>51.11</v>
          </cell>
          <cell r="AQ15">
            <v>817422</v>
          </cell>
          <cell r="AS15">
            <v>45</v>
          </cell>
          <cell r="AV15">
            <v>1675338</v>
          </cell>
          <cell r="AX15">
            <v>346</v>
          </cell>
          <cell r="AZ15">
            <v>2012</v>
          </cell>
          <cell r="BA15">
            <v>4425635.33</v>
          </cell>
        </row>
        <row r="16">
          <cell r="AA16">
            <v>2013</v>
          </cell>
          <cell r="AB16">
            <v>614716</v>
          </cell>
          <cell r="AD16">
            <v>5</v>
          </cell>
          <cell r="AG16">
            <v>322125.32</v>
          </cell>
          <cell r="AI16">
            <v>258.75</v>
          </cell>
          <cell r="AK16">
            <v>2013</v>
          </cell>
          <cell r="AL16">
            <v>379519.91</v>
          </cell>
          <cell r="AN16">
            <v>113.59</v>
          </cell>
          <cell r="AQ16">
            <v>815885</v>
          </cell>
          <cell r="AS16">
            <v>74</v>
          </cell>
          <cell r="AV16">
            <v>1673802</v>
          </cell>
          <cell r="AX16">
            <v>376</v>
          </cell>
          <cell r="AZ16">
            <v>2013</v>
          </cell>
          <cell r="BA16">
            <v>4421107.2300000004</v>
          </cell>
        </row>
        <row r="17">
          <cell r="AA17">
            <v>2014</v>
          </cell>
          <cell r="AB17">
            <v>613975</v>
          </cell>
          <cell r="AD17">
            <v>13</v>
          </cell>
          <cell r="AG17">
            <v>321125.44</v>
          </cell>
          <cell r="AI17">
            <v>260.33999999999997</v>
          </cell>
          <cell r="AK17">
            <v>2014</v>
          </cell>
          <cell r="AL17">
            <v>378502.52</v>
          </cell>
          <cell r="AN17">
            <v>115.45</v>
          </cell>
          <cell r="AQ17">
            <v>813128</v>
          </cell>
          <cell r="AS17">
            <v>74</v>
          </cell>
          <cell r="AV17">
            <v>1672543</v>
          </cell>
          <cell r="AX17">
            <v>449</v>
          </cell>
          <cell r="AZ17">
            <v>2014</v>
          </cell>
          <cell r="BA17">
            <v>4413222.96</v>
          </cell>
        </row>
        <row r="18">
          <cell r="AA18">
            <v>2015</v>
          </cell>
          <cell r="AB18">
            <v>613169</v>
          </cell>
          <cell r="AD18">
            <v>25</v>
          </cell>
          <cell r="AG18">
            <v>320342.18</v>
          </cell>
          <cell r="AI18">
            <v>265.07</v>
          </cell>
          <cell r="AK18">
            <v>2015</v>
          </cell>
          <cell r="AL18">
            <v>377339.19</v>
          </cell>
          <cell r="AN18">
            <v>118.26</v>
          </cell>
          <cell r="AQ18">
            <v>809891</v>
          </cell>
          <cell r="AS18">
            <v>75</v>
          </cell>
          <cell r="AV18">
            <v>1670509</v>
          </cell>
          <cell r="AX18">
            <v>509</v>
          </cell>
          <cell r="AZ18">
            <v>2015</v>
          </cell>
          <cell r="BA18">
            <v>4403544.37</v>
          </cell>
        </row>
        <row r="19">
          <cell r="AA19">
            <v>2016</v>
          </cell>
          <cell r="AB19">
            <v>612540</v>
          </cell>
          <cell r="AD19">
            <v>47</v>
          </cell>
          <cell r="AG19">
            <v>319474.7</v>
          </cell>
          <cell r="AI19">
            <v>266.22000000000003</v>
          </cell>
          <cell r="AK19">
            <v>2016</v>
          </cell>
          <cell r="AL19">
            <v>376296.92</v>
          </cell>
          <cell r="AN19">
            <v>119.65</v>
          </cell>
          <cell r="AQ19">
            <v>805808</v>
          </cell>
          <cell r="AS19">
            <v>74</v>
          </cell>
          <cell r="AV19">
            <v>1668420</v>
          </cell>
          <cell r="AX19">
            <v>569</v>
          </cell>
          <cell r="AZ19">
            <v>2016</v>
          </cell>
          <cell r="BA19">
            <v>4392694.62</v>
          </cell>
        </row>
        <row r="20">
          <cell r="AA20">
            <v>2017</v>
          </cell>
          <cell r="AB20">
            <v>612335</v>
          </cell>
          <cell r="AD20">
            <v>65</v>
          </cell>
          <cell r="AG20">
            <v>318931.75</v>
          </cell>
          <cell r="AI20">
            <v>279.26</v>
          </cell>
          <cell r="AK20">
            <v>2017</v>
          </cell>
          <cell r="AL20">
            <v>375218.1</v>
          </cell>
          <cell r="AN20">
            <v>131.51</v>
          </cell>
          <cell r="AQ20">
            <v>801255</v>
          </cell>
          <cell r="AS20">
            <v>83</v>
          </cell>
          <cell r="AV20">
            <v>1666705</v>
          </cell>
          <cell r="AX20">
            <v>692</v>
          </cell>
          <cell r="AZ20">
            <v>2017</v>
          </cell>
          <cell r="BA20">
            <v>4384177.8499999996</v>
          </cell>
        </row>
        <row r="21">
          <cell r="AA21">
            <v>2018</v>
          </cell>
          <cell r="AB21">
            <v>611728</v>
          </cell>
          <cell r="AD21">
            <v>74</v>
          </cell>
          <cell r="AG21">
            <v>318313.61</v>
          </cell>
          <cell r="AI21">
            <v>263.10000000000002</v>
          </cell>
          <cell r="AK21">
            <v>2018</v>
          </cell>
          <cell r="AL21">
            <v>373466.34</v>
          </cell>
          <cell r="AN21">
            <v>124.93</v>
          </cell>
          <cell r="AQ21">
            <v>796009</v>
          </cell>
          <cell r="AS21">
            <v>74</v>
          </cell>
          <cell r="AV21">
            <v>1664786</v>
          </cell>
          <cell r="AX21">
            <v>791</v>
          </cell>
          <cell r="AZ21">
            <v>2018</v>
          </cell>
          <cell r="BA21">
            <v>4373812.95</v>
          </cell>
        </row>
        <row r="22">
          <cell r="AA22">
            <v>2019</v>
          </cell>
          <cell r="AB22">
            <v>611308</v>
          </cell>
          <cell r="AD22">
            <v>95</v>
          </cell>
          <cell r="AG22">
            <v>317315.15999999997</v>
          </cell>
          <cell r="AI22">
            <v>269.31</v>
          </cell>
          <cell r="AK22">
            <v>2019</v>
          </cell>
          <cell r="AL22">
            <v>372287.09</v>
          </cell>
          <cell r="AN22">
            <v>132.91</v>
          </cell>
          <cell r="AQ22">
            <v>790403</v>
          </cell>
          <cell r="AS22">
            <v>76</v>
          </cell>
          <cell r="AV22">
            <v>1662191</v>
          </cell>
          <cell r="AX22">
            <v>856</v>
          </cell>
          <cell r="AZ22">
            <v>2019</v>
          </cell>
          <cell r="BA22">
            <v>4363489.25</v>
          </cell>
        </row>
        <row r="23">
          <cell r="AA23">
            <v>2020</v>
          </cell>
          <cell r="AB23">
            <v>611182</v>
          </cell>
          <cell r="AD23">
            <v>99</v>
          </cell>
          <cell r="AG23">
            <v>316617.93</v>
          </cell>
          <cell r="AI23">
            <v>175</v>
          </cell>
          <cell r="AK23">
            <v>2020</v>
          </cell>
          <cell r="AL23">
            <v>370397.4</v>
          </cell>
          <cell r="AN23">
            <v>137.43</v>
          </cell>
          <cell r="AQ23">
            <v>787280</v>
          </cell>
          <cell r="AS23">
            <v>72</v>
          </cell>
          <cell r="AV23">
            <v>1659422</v>
          </cell>
          <cell r="AX23">
            <v>862</v>
          </cell>
          <cell r="AZ23">
            <v>2020</v>
          </cell>
          <cell r="BA23">
            <v>4354625.33</v>
          </cell>
        </row>
        <row r="24">
          <cell r="AA24">
            <v>2021</v>
          </cell>
          <cell r="AB24">
            <v>609325</v>
          </cell>
          <cell r="AD24">
            <v>99</v>
          </cell>
          <cell r="AG24">
            <v>314282.90000000002</v>
          </cell>
          <cell r="AI24">
            <v>297.18</v>
          </cell>
          <cell r="AK24">
            <v>2021</v>
          </cell>
          <cell r="AL24">
            <v>365442.57</v>
          </cell>
          <cell r="AN24">
            <v>157.57</v>
          </cell>
          <cell r="AQ24">
            <v>780196</v>
          </cell>
          <cell r="AS24">
            <v>82</v>
          </cell>
          <cell r="AV24">
            <v>1650931</v>
          </cell>
          <cell r="AX24">
            <v>875</v>
          </cell>
          <cell r="AZ24">
            <v>2021</v>
          </cell>
          <cell r="BA24">
            <v>4292565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821C-FD29-4A1D-898E-78248CCE0225}">
  <dimension ref="B2:BC97"/>
  <sheetViews>
    <sheetView topLeftCell="A77" zoomScale="92" zoomScaleNormal="130" workbookViewId="0">
      <selection activeCell="C99" sqref="C99"/>
    </sheetView>
  </sheetViews>
  <sheetFormatPr defaultRowHeight="12.75" x14ac:dyDescent="0.2"/>
  <cols>
    <col min="1" max="1" width="9.140625" style="29"/>
    <col min="2" max="2" width="6.7109375" style="30" bestFit="1" customWidth="1"/>
    <col min="3" max="3" width="30.140625" style="29" bestFit="1" customWidth="1"/>
    <col min="4" max="4" width="9.7109375" style="29" bestFit="1" customWidth="1"/>
    <col min="5" max="23" width="9.7109375" style="29" customWidth="1"/>
    <col min="24" max="24" width="9.7109375" style="29" bestFit="1" customWidth="1"/>
    <col min="25" max="25" width="11.28515625" style="29" bestFit="1" customWidth="1"/>
    <col min="26" max="26" width="9.140625" style="29"/>
    <col min="27" max="27" width="9.5703125" style="29" bestFit="1" customWidth="1"/>
    <col min="28" max="29" width="9.140625" style="29"/>
    <col min="30" max="30" width="9.5703125" style="29" bestFit="1" customWidth="1"/>
    <col min="31" max="36" width="9.140625" style="29"/>
    <col min="37" max="37" width="9.5703125" style="29" bestFit="1" customWidth="1"/>
    <col min="38" max="39" width="9.5703125" style="29" customWidth="1"/>
    <col min="40" max="45" width="9.140625" style="29"/>
    <col min="46" max="47" width="10.7109375" style="29" bestFit="1" customWidth="1"/>
    <col min="48" max="48" width="10.7109375" style="29" customWidth="1"/>
    <col min="49" max="49" width="9.140625" style="29"/>
    <col min="50" max="50" width="10.7109375" style="29" bestFit="1" customWidth="1"/>
    <col min="51" max="51" width="9.140625" style="29"/>
    <col min="52" max="52" width="10.7109375" style="29" bestFit="1" customWidth="1"/>
    <col min="53" max="54" width="9.140625" style="29"/>
    <col min="55" max="55" width="10.7109375" style="29" bestFit="1" customWidth="1"/>
    <col min="56" max="16384" width="9.140625" style="29"/>
  </cols>
  <sheetData>
    <row r="2" spans="2:55" x14ac:dyDescent="0.2">
      <c r="B2" s="28" t="s">
        <v>37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Z2" s="30" t="s">
        <v>38</v>
      </c>
      <c r="AA2" s="30" t="s">
        <v>18</v>
      </c>
      <c r="AB2" s="30"/>
      <c r="AC2" s="30"/>
      <c r="AE2" s="30" t="s">
        <v>38</v>
      </c>
      <c r="AF2" s="30" t="s">
        <v>39</v>
      </c>
      <c r="AG2" s="30"/>
      <c r="AH2" s="30"/>
      <c r="AJ2" s="30" t="s">
        <v>38</v>
      </c>
      <c r="AK2" s="30" t="s">
        <v>40</v>
      </c>
      <c r="AL2" s="30"/>
      <c r="AM2" s="30"/>
      <c r="AO2" s="30" t="s">
        <v>38</v>
      </c>
      <c r="AP2" s="30" t="s">
        <v>0</v>
      </c>
      <c r="AQ2" s="30"/>
      <c r="AT2" s="30" t="s">
        <v>38</v>
      </c>
      <c r="AU2" s="30" t="s">
        <v>19</v>
      </c>
      <c r="AV2" s="30"/>
      <c r="AY2" s="30" t="s">
        <v>38</v>
      </c>
      <c r="AZ2" s="30" t="s">
        <v>22</v>
      </c>
    </row>
    <row r="3" spans="2:55" x14ac:dyDescent="0.2">
      <c r="B3" s="28" t="s">
        <v>68</v>
      </c>
      <c r="C3" s="28"/>
      <c r="D3" s="46" t="s">
        <v>69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Z3" s="30" t="s">
        <v>41</v>
      </c>
      <c r="AA3" s="30" t="s">
        <v>42</v>
      </c>
      <c r="AB3" s="30"/>
      <c r="AC3" s="30" t="s">
        <v>43</v>
      </c>
      <c r="AE3" s="30" t="s">
        <v>41</v>
      </c>
      <c r="AF3" s="30" t="s">
        <v>42</v>
      </c>
      <c r="AG3" s="30"/>
      <c r="AH3" s="30"/>
      <c r="AJ3" s="30" t="s">
        <v>41</v>
      </c>
      <c r="AK3" s="30" t="s">
        <v>42</v>
      </c>
      <c r="AL3" s="30"/>
      <c r="AM3" s="30"/>
      <c r="AO3" s="30" t="s">
        <v>41</v>
      </c>
      <c r="AP3" s="30" t="s">
        <v>42</v>
      </c>
      <c r="AQ3" s="30"/>
      <c r="AT3" s="30" t="s">
        <v>41</v>
      </c>
      <c r="AU3" s="30" t="s">
        <v>42</v>
      </c>
      <c r="AV3" s="30"/>
      <c r="AY3" s="30" t="s">
        <v>41</v>
      </c>
      <c r="AZ3" s="30" t="s">
        <v>42</v>
      </c>
    </row>
    <row r="4" spans="2:55" x14ac:dyDescent="0.2">
      <c r="B4" s="31" t="s">
        <v>67</v>
      </c>
      <c r="C4" s="31" t="s">
        <v>66</v>
      </c>
      <c r="D4" s="31">
        <v>2001</v>
      </c>
      <c r="E4" s="31">
        <v>2002</v>
      </c>
      <c r="F4" s="31">
        <v>2003</v>
      </c>
      <c r="G4" s="31">
        <v>2004</v>
      </c>
      <c r="H4" s="31">
        <v>2005</v>
      </c>
      <c r="I4" s="31">
        <v>2006</v>
      </c>
      <c r="J4" s="31">
        <v>2007</v>
      </c>
      <c r="K4" s="31">
        <v>2008</v>
      </c>
      <c r="L4" s="31">
        <v>2009</v>
      </c>
      <c r="M4" s="31">
        <v>2010</v>
      </c>
      <c r="N4" s="31">
        <v>2011</v>
      </c>
      <c r="O4" s="31">
        <v>2012</v>
      </c>
      <c r="P4" s="31">
        <v>2013</v>
      </c>
      <c r="Q4" s="31">
        <v>2014</v>
      </c>
      <c r="R4" s="31">
        <v>2015</v>
      </c>
      <c r="S4" s="31">
        <v>2016</v>
      </c>
      <c r="T4" s="31">
        <v>2017</v>
      </c>
      <c r="U4" s="31">
        <v>2018</v>
      </c>
      <c r="V4" s="31">
        <v>2019</v>
      </c>
      <c r="W4" s="31">
        <v>2020</v>
      </c>
      <c r="X4" s="31">
        <v>2021</v>
      </c>
      <c r="Z4" s="34">
        <v>2001</v>
      </c>
      <c r="AA4" s="35">
        <v>616578</v>
      </c>
      <c r="AB4" s="35"/>
      <c r="AC4" s="35">
        <v>0</v>
      </c>
      <c r="AE4" s="34">
        <v>2001</v>
      </c>
      <c r="AF4" s="35">
        <v>350225.19</v>
      </c>
      <c r="AG4" s="35"/>
      <c r="AH4" s="35">
        <v>23.14</v>
      </c>
      <c r="AJ4" s="34">
        <v>2001</v>
      </c>
      <c r="AK4" s="35">
        <v>412325.65</v>
      </c>
      <c r="AL4" s="35"/>
      <c r="AM4" s="30">
        <v>23.61</v>
      </c>
      <c r="AO4" s="34">
        <v>2001</v>
      </c>
      <c r="AP4" s="35">
        <v>862960</v>
      </c>
      <c r="AQ4" s="35"/>
      <c r="AR4" s="36">
        <v>34</v>
      </c>
      <c r="AT4" s="34">
        <v>2001</v>
      </c>
      <c r="AU4" s="35">
        <v>1690892</v>
      </c>
      <c r="AV4" s="35"/>
      <c r="AW4" s="29">
        <v>200</v>
      </c>
      <c r="AY4" s="30">
        <v>2001</v>
      </c>
      <c r="AZ4" s="35">
        <v>4557727</v>
      </c>
    </row>
    <row r="5" spans="2:55" x14ac:dyDescent="0.2">
      <c r="B5" s="32">
        <v>3</v>
      </c>
      <c r="C5" s="32" t="s">
        <v>65</v>
      </c>
      <c r="D5" s="37">
        <v>616578</v>
      </c>
      <c r="E5" s="37">
        <v>616337</v>
      </c>
      <c r="F5" s="37">
        <v>615793</v>
      </c>
      <c r="G5" s="37">
        <v>615246</v>
      </c>
      <c r="H5" s="37">
        <v>615130</v>
      </c>
      <c r="I5" s="37">
        <v>614884</v>
      </c>
      <c r="J5" s="37">
        <v>614716</v>
      </c>
      <c r="K5" s="37">
        <v>614650</v>
      </c>
      <c r="L5" s="37">
        <v>614668</v>
      </c>
      <c r="M5" s="37">
        <v>614817</v>
      </c>
      <c r="N5" s="37">
        <v>614817</v>
      </c>
      <c r="O5" s="37">
        <v>614733</v>
      </c>
      <c r="P5" s="37">
        <v>614716</v>
      </c>
      <c r="Q5" s="37">
        <v>613975</v>
      </c>
      <c r="R5" s="37">
        <v>613169</v>
      </c>
      <c r="S5" s="37">
        <v>612540</v>
      </c>
      <c r="T5" s="37">
        <v>612335</v>
      </c>
      <c r="U5" s="37">
        <v>611728</v>
      </c>
      <c r="V5" s="37">
        <v>611308</v>
      </c>
      <c r="W5" s="37">
        <v>611182</v>
      </c>
      <c r="X5" s="37">
        <v>609325</v>
      </c>
      <c r="Z5" s="34">
        <v>2002</v>
      </c>
      <c r="AA5" s="35">
        <v>616337</v>
      </c>
      <c r="AB5" s="35">
        <f>AA5-AA4</f>
        <v>-241</v>
      </c>
      <c r="AC5" s="35">
        <v>0</v>
      </c>
      <c r="AE5" s="34">
        <v>2002</v>
      </c>
      <c r="AF5" s="35">
        <v>345746.51</v>
      </c>
      <c r="AG5" s="35">
        <f>AF5-AF4</f>
        <v>-4478.679999999993</v>
      </c>
      <c r="AH5" s="35">
        <v>23.22</v>
      </c>
      <c r="AJ5" s="34">
        <v>2002</v>
      </c>
      <c r="AK5" s="35">
        <v>408416.09</v>
      </c>
      <c r="AL5" s="35">
        <f>AK5-AK4</f>
        <v>-3909.5599999999977</v>
      </c>
      <c r="AM5" s="30">
        <v>23.68</v>
      </c>
      <c r="AO5" s="34">
        <v>2002</v>
      </c>
      <c r="AP5" s="35">
        <v>856518</v>
      </c>
      <c r="AQ5" s="35">
        <f>AP5-AP4</f>
        <v>-6442</v>
      </c>
      <c r="AR5" s="36">
        <v>35</v>
      </c>
      <c r="AT5" s="34">
        <v>2002</v>
      </c>
      <c r="AU5" s="35">
        <v>1689706</v>
      </c>
      <c r="AV5" s="35">
        <f>AU5-AU4</f>
        <v>-1186</v>
      </c>
      <c r="AW5" s="29">
        <v>210</v>
      </c>
      <c r="AY5" s="30">
        <v>2002</v>
      </c>
      <c r="AZ5" s="35">
        <v>4538326.5999999996</v>
      </c>
    </row>
    <row r="6" spans="2:55" x14ac:dyDescent="0.2">
      <c r="B6" s="32">
        <v>4</v>
      </c>
      <c r="C6" s="32" t="s">
        <v>50</v>
      </c>
      <c r="D6" s="37">
        <v>407</v>
      </c>
      <c r="E6" s="37">
        <v>409</v>
      </c>
      <c r="F6" s="37">
        <v>412</v>
      </c>
      <c r="G6" s="37">
        <v>393</v>
      </c>
      <c r="H6" s="37">
        <v>383</v>
      </c>
      <c r="I6" s="37">
        <v>384</v>
      </c>
      <c r="J6" s="37">
        <v>384</v>
      </c>
      <c r="K6" s="37">
        <v>378</v>
      </c>
      <c r="L6" s="37">
        <v>374</v>
      </c>
      <c r="M6" s="37">
        <v>383</v>
      </c>
      <c r="N6" s="37">
        <v>383</v>
      </c>
      <c r="O6" s="37">
        <v>383</v>
      </c>
      <c r="P6" s="37">
        <v>385</v>
      </c>
      <c r="Q6" s="37">
        <v>386</v>
      </c>
      <c r="R6" s="37">
        <v>403</v>
      </c>
      <c r="S6" s="37">
        <v>409</v>
      </c>
      <c r="T6" s="37">
        <v>410</v>
      </c>
      <c r="U6" s="37">
        <v>410</v>
      </c>
      <c r="V6" s="37">
        <v>424</v>
      </c>
      <c r="W6" s="37">
        <v>431</v>
      </c>
      <c r="X6" s="37">
        <v>444</v>
      </c>
      <c r="Z6" s="34">
        <v>2003</v>
      </c>
      <c r="AA6" s="35">
        <v>615793</v>
      </c>
      <c r="AB6" s="35">
        <f t="shared" ref="AB6:AB23" si="0">AA6-AA5</f>
        <v>-544</v>
      </c>
      <c r="AC6" s="35">
        <v>0</v>
      </c>
      <c r="AE6" s="34">
        <v>2003</v>
      </c>
      <c r="AF6" s="35">
        <v>339639.4</v>
      </c>
      <c r="AG6" s="35">
        <f t="shared" ref="AG6:AG23" si="1">AF6-AF5</f>
        <v>-6107.109999999986</v>
      </c>
      <c r="AH6" s="35">
        <v>21.05</v>
      </c>
      <c r="AJ6" s="34">
        <v>2003</v>
      </c>
      <c r="AK6" s="35">
        <v>401588.18</v>
      </c>
      <c r="AL6" s="35">
        <f t="shared" ref="AL6:AL23" si="2">AK6-AK5</f>
        <v>-6827.9100000000326</v>
      </c>
      <c r="AM6" s="35">
        <v>23.57</v>
      </c>
      <c r="AO6" s="34">
        <v>2003</v>
      </c>
      <c r="AP6" s="35">
        <v>848774</v>
      </c>
      <c r="AQ6" s="35">
        <f t="shared" ref="AQ6:AQ23" si="3">AP6-AP5</f>
        <v>-7744</v>
      </c>
      <c r="AR6" s="36">
        <v>34</v>
      </c>
      <c r="AT6" s="34">
        <v>2003</v>
      </c>
      <c r="AU6" s="35">
        <v>1687841</v>
      </c>
      <c r="AV6" s="35">
        <f t="shared" ref="AV6:AV23" si="4">AU6-AU5</f>
        <v>-1865</v>
      </c>
      <c r="AW6" s="29">
        <v>215</v>
      </c>
      <c r="AY6" s="30">
        <v>2003</v>
      </c>
      <c r="AZ6" s="35">
        <v>4514933.58</v>
      </c>
    </row>
    <row r="7" spans="2:55" x14ac:dyDescent="0.2">
      <c r="B7" s="32">
        <v>9</v>
      </c>
      <c r="C7" s="32" t="s">
        <v>51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1</v>
      </c>
      <c r="L7" s="37">
        <v>0</v>
      </c>
      <c r="M7" s="37">
        <v>2</v>
      </c>
      <c r="N7" s="37">
        <v>2</v>
      </c>
      <c r="O7" s="37">
        <v>3</v>
      </c>
      <c r="P7" s="37">
        <v>5</v>
      </c>
      <c r="Q7" s="37">
        <v>13</v>
      </c>
      <c r="R7" s="37">
        <v>25</v>
      </c>
      <c r="S7" s="37">
        <v>47</v>
      </c>
      <c r="T7" s="37">
        <v>65</v>
      </c>
      <c r="U7" s="37">
        <v>74</v>
      </c>
      <c r="V7" s="37">
        <v>95</v>
      </c>
      <c r="W7" s="37">
        <v>99</v>
      </c>
      <c r="X7" s="37">
        <v>99</v>
      </c>
      <c r="Z7" s="34">
        <v>2005</v>
      </c>
      <c r="AA7" s="35">
        <v>615130</v>
      </c>
      <c r="AB7" s="35" t="e">
        <f>AA7-#REF!</f>
        <v>#REF!</v>
      </c>
      <c r="AC7" s="35">
        <v>0</v>
      </c>
      <c r="AE7" s="34">
        <v>2005</v>
      </c>
      <c r="AF7" s="35">
        <v>329246.78999999998</v>
      </c>
      <c r="AG7" s="35" t="e">
        <f>AF7-#REF!</f>
        <v>#REF!</v>
      </c>
      <c r="AH7" s="35">
        <v>25.79</v>
      </c>
      <c r="AJ7" s="34">
        <v>2005</v>
      </c>
      <c r="AK7" s="35">
        <v>392167</v>
      </c>
      <c r="AL7" s="35" t="e">
        <f>AK7-#REF!</f>
        <v>#REF!</v>
      </c>
      <c r="AM7" s="30">
        <v>29.12</v>
      </c>
      <c r="AO7" s="34">
        <v>2005</v>
      </c>
      <c r="AP7" s="35">
        <v>836296</v>
      </c>
      <c r="AQ7" s="35" t="e">
        <f>AP7-#REF!</f>
        <v>#REF!</v>
      </c>
      <c r="AR7" s="36">
        <v>37</v>
      </c>
      <c r="AT7" s="34">
        <v>2005</v>
      </c>
      <c r="AU7" s="35">
        <v>1684957</v>
      </c>
      <c r="AV7" s="35" t="e">
        <f>AU7-#REF!</f>
        <v>#REF!</v>
      </c>
      <c r="AW7" s="29">
        <v>232</v>
      </c>
      <c r="AY7" s="30">
        <v>2005</v>
      </c>
      <c r="AZ7" s="35">
        <v>4476417.79</v>
      </c>
    </row>
    <row r="8" spans="2:55" ht="15" x14ac:dyDescent="0.25">
      <c r="B8" s="32">
        <v>11</v>
      </c>
      <c r="C8" s="32" t="s">
        <v>52</v>
      </c>
      <c r="D8" s="37">
        <v>5327</v>
      </c>
      <c r="E8" s="37">
        <v>4747</v>
      </c>
      <c r="F8" s="37">
        <v>5403</v>
      </c>
      <c r="G8" s="37">
        <v>4555</v>
      </c>
      <c r="H8" s="37">
        <v>5758</v>
      </c>
      <c r="I8" s="37">
        <v>6839</v>
      </c>
      <c r="J8" s="37">
        <v>6539</v>
      </c>
      <c r="K8" s="37">
        <v>5906</v>
      </c>
      <c r="L8" s="37">
        <v>5693</v>
      </c>
      <c r="M8" s="37">
        <v>6980</v>
      </c>
      <c r="N8" s="37">
        <v>6980</v>
      </c>
      <c r="O8" s="37">
        <v>7620</v>
      </c>
      <c r="P8" s="37">
        <v>5951</v>
      </c>
      <c r="Q8" s="37">
        <v>5186</v>
      </c>
      <c r="R8" s="37">
        <v>4963</v>
      </c>
      <c r="S8" s="37">
        <v>5661</v>
      </c>
      <c r="T8" s="37">
        <v>5654</v>
      </c>
      <c r="U8" s="37">
        <v>5323</v>
      </c>
      <c r="V8" s="37">
        <v>5485</v>
      </c>
      <c r="W8" s="37">
        <v>5646</v>
      </c>
      <c r="X8" s="37">
        <v>6208</v>
      </c>
      <c r="Y8" s="38">
        <f>AA23/AA4</f>
        <v>0.98823668700472611</v>
      </c>
      <c r="Z8" s="34">
        <v>2006</v>
      </c>
      <c r="AA8" s="35">
        <v>614884</v>
      </c>
      <c r="AB8" s="35">
        <f t="shared" si="0"/>
        <v>-246</v>
      </c>
      <c r="AC8" s="35">
        <v>0</v>
      </c>
      <c r="AE8" s="34">
        <v>2006</v>
      </c>
      <c r="AF8" s="35">
        <v>326435.48</v>
      </c>
      <c r="AG8" s="35">
        <f t="shared" si="1"/>
        <v>-2811.3099999999977</v>
      </c>
      <c r="AH8" s="35">
        <v>27.11</v>
      </c>
      <c r="AJ8" s="34">
        <v>2006</v>
      </c>
      <c r="AK8" s="35">
        <v>389076.52</v>
      </c>
      <c r="AL8" s="35">
        <f t="shared" si="2"/>
        <v>-3090.4799999999814</v>
      </c>
      <c r="AM8" s="30">
        <v>29.33</v>
      </c>
      <c r="AO8" s="34">
        <v>2006</v>
      </c>
      <c r="AP8" s="35">
        <v>832169</v>
      </c>
      <c r="AQ8" s="35">
        <f t="shared" si="3"/>
        <v>-4127</v>
      </c>
      <c r="AR8" s="36">
        <v>37</v>
      </c>
      <c r="AT8" s="34">
        <v>2006</v>
      </c>
      <c r="AU8" s="35">
        <v>1683247</v>
      </c>
      <c r="AV8" s="35">
        <f t="shared" si="4"/>
        <v>-1710</v>
      </c>
      <c r="AW8" s="29">
        <v>238</v>
      </c>
      <c r="AY8" s="30">
        <v>2006</v>
      </c>
      <c r="AZ8" s="35">
        <v>4463165</v>
      </c>
    </row>
    <row r="9" spans="2:55" x14ac:dyDescent="0.2">
      <c r="B9" s="32">
        <v>12</v>
      </c>
      <c r="C9" s="32" t="s">
        <v>53</v>
      </c>
      <c r="D9" s="37">
        <v>59546</v>
      </c>
      <c r="E9" s="37">
        <v>60139</v>
      </c>
      <c r="F9" s="37">
        <v>59938</v>
      </c>
      <c r="G9" s="37">
        <v>60365</v>
      </c>
      <c r="H9" s="37">
        <v>57245</v>
      </c>
      <c r="I9" s="37">
        <v>55990</v>
      </c>
      <c r="J9" s="37">
        <v>56639</v>
      </c>
      <c r="K9" s="37">
        <v>56872</v>
      </c>
      <c r="L9" s="37">
        <v>57497</v>
      </c>
      <c r="M9" s="37">
        <v>56139</v>
      </c>
      <c r="N9" s="37">
        <v>56139</v>
      </c>
      <c r="O9" s="37">
        <v>55629</v>
      </c>
      <c r="P9" s="37">
        <v>58527</v>
      </c>
      <c r="Q9" s="37">
        <v>59765</v>
      </c>
      <c r="R9" s="37">
        <v>60478</v>
      </c>
      <c r="S9" s="37">
        <v>59446</v>
      </c>
      <c r="T9" s="37">
        <v>58535</v>
      </c>
      <c r="U9" s="37">
        <v>59478</v>
      </c>
      <c r="V9" s="37">
        <v>59731</v>
      </c>
      <c r="W9" s="37">
        <v>59254</v>
      </c>
      <c r="X9" s="37">
        <v>58225</v>
      </c>
      <c r="Y9" s="39">
        <f>AA4-AA23</f>
        <v>7253</v>
      </c>
      <c r="Z9" s="34">
        <v>2007</v>
      </c>
      <c r="AA9" s="35">
        <v>614716</v>
      </c>
      <c r="AB9" s="35">
        <f t="shared" si="0"/>
        <v>-168</v>
      </c>
      <c r="AC9" s="35">
        <v>0</v>
      </c>
      <c r="AD9" s="39">
        <f>AF4-AF23</f>
        <v>35942.289999999979</v>
      </c>
      <c r="AE9" s="34">
        <v>2007</v>
      </c>
      <c r="AF9" s="35">
        <v>325227.39</v>
      </c>
      <c r="AG9" s="35">
        <f t="shared" si="1"/>
        <v>-1208.0899999999674</v>
      </c>
      <c r="AH9" s="35">
        <v>27.59</v>
      </c>
      <c r="AI9" s="39">
        <f>AK4-AK23</f>
        <v>46883.080000000016</v>
      </c>
      <c r="AJ9" s="34">
        <v>2007</v>
      </c>
      <c r="AK9" s="35">
        <v>386511.48</v>
      </c>
      <c r="AL9" s="35">
        <f t="shared" si="2"/>
        <v>-2565.0400000000373</v>
      </c>
      <c r="AM9" s="30">
        <v>29.48</v>
      </c>
      <c r="AN9" s="39">
        <f>AP4-AP23</f>
        <v>82764</v>
      </c>
      <c r="AO9" s="34">
        <v>2007</v>
      </c>
      <c r="AP9" s="35">
        <v>829844</v>
      </c>
      <c r="AQ9" s="35">
        <f t="shared" si="3"/>
        <v>-2325</v>
      </c>
      <c r="AR9" s="36">
        <v>36</v>
      </c>
      <c r="AS9" s="39">
        <f>AU4-AU23</f>
        <v>39961</v>
      </c>
      <c r="AT9" s="34">
        <v>2007</v>
      </c>
      <c r="AU9" s="35">
        <v>1681987</v>
      </c>
      <c r="AV9" s="35">
        <f t="shared" si="4"/>
        <v>-1260</v>
      </c>
      <c r="AW9" s="29">
        <v>263</v>
      </c>
      <c r="AX9" s="39">
        <f>AZ4-AZ23</f>
        <v>265162</v>
      </c>
      <c r="AY9" s="30">
        <v>2007</v>
      </c>
      <c r="AZ9" s="35">
        <v>4455049.87</v>
      </c>
      <c r="BC9" s="39">
        <f>MAX(AZ4:AZ23)</f>
        <v>4557727</v>
      </c>
    </row>
    <row r="10" spans="2:55" ht="15" x14ac:dyDescent="0.25">
      <c r="B10" s="32">
        <v>13</v>
      </c>
      <c r="C10" s="32" t="s">
        <v>54</v>
      </c>
      <c r="D10" s="37">
        <v>968</v>
      </c>
      <c r="E10" s="37">
        <v>978</v>
      </c>
      <c r="F10" s="37">
        <v>991</v>
      </c>
      <c r="G10" s="37">
        <v>984</v>
      </c>
      <c r="H10" s="37">
        <v>980</v>
      </c>
      <c r="I10" s="37">
        <v>978</v>
      </c>
      <c r="J10" s="37">
        <v>955</v>
      </c>
      <c r="K10" s="37">
        <v>968</v>
      </c>
      <c r="L10" s="37">
        <v>968</v>
      </c>
      <c r="M10" s="37">
        <v>973</v>
      </c>
      <c r="N10" s="37">
        <v>973</v>
      </c>
      <c r="O10" s="37">
        <v>1001</v>
      </c>
      <c r="P10" s="37">
        <v>999</v>
      </c>
      <c r="Q10" s="37">
        <v>990</v>
      </c>
      <c r="R10" s="37">
        <v>1033</v>
      </c>
      <c r="S10" s="37">
        <v>1046</v>
      </c>
      <c r="T10" s="37">
        <v>1031</v>
      </c>
      <c r="U10" s="37">
        <v>1047</v>
      </c>
      <c r="V10" s="37">
        <v>1032</v>
      </c>
      <c r="W10" s="37">
        <v>1037</v>
      </c>
      <c r="X10" s="37">
        <v>1109</v>
      </c>
      <c r="Y10" s="40">
        <f>Y9/AA4</f>
        <v>1.1763312995273915E-2</v>
      </c>
      <c r="Z10" s="34">
        <v>2008</v>
      </c>
      <c r="AA10" s="35">
        <v>614650</v>
      </c>
      <c r="AB10" s="35">
        <f t="shared" si="0"/>
        <v>-66</v>
      </c>
      <c r="AC10" s="35">
        <v>1</v>
      </c>
      <c r="AD10" s="38">
        <f>1-AF23/AF4</f>
        <v>0.10262622742812977</v>
      </c>
      <c r="AE10" s="34">
        <v>2008</v>
      </c>
      <c r="AF10" s="35">
        <v>323931.68</v>
      </c>
      <c r="AG10" s="35">
        <f t="shared" si="1"/>
        <v>-1295.710000000021</v>
      </c>
      <c r="AH10" s="35">
        <v>26.91</v>
      </c>
      <c r="AI10" s="38">
        <f>1-AK23/AK4</f>
        <v>0.11370401041021827</v>
      </c>
      <c r="AJ10" s="34">
        <v>2008</v>
      </c>
      <c r="AK10" s="35">
        <v>383662.99</v>
      </c>
      <c r="AL10" s="35">
        <f t="shared" si="2"/>
        <v>-2848.4899999999907</v>
      </c>
      <c r="AM10" s="30">
        <v>29.68</v>
      </c>
      <c r="AN10" s="38">
        <f>1-AP23/AP4</f>
        <v>9.5907110410679564E-2</v>
      </c>
      <c r="AO10" s="34">
        <v>2008</v>
      </c>
      <c r="AP10" s="35">
        <v>826173</v>
      </c>
      <c r="AQ10" s="35">
        <f t="shared" si="3"/>
        <v>-3671</v>
      </c>
      <c r="AR10" s="36">
        <v>36</v>
      </c>
      <c r="AS10" s="38">
        <f>1-AU23/AU4</f>
        <v>2.3633088334441221E-2</v>
      </c>
      <c r="AT10" s="34">
        <v>2008</v>
      </c>
      <c r="AU10" s="35">
        <v>1680868</v>
      </c>
      <c r="AV10" s="35">
        <f t="shared" si="4"/>
        <v>-1119</v>
      </c>
      <c r="AW10" s="29">
        <v>278</v>
      </c>
      <c r="AX10" s="38">
        <f>1-AZ23/AZ4</f>
        <v>5.8178561375001214E-2</v>
      </c>
      <c r="AY10" s="30">
        <v>2008</v>
      </c>
      <c r="AZ10" s="35">
        <v>4445399.67</v>
      </c>
      <c r="BC10" s="39">
        <f>MIN(AZ4:AZ23)</f>
        <v>4292565</v>
      </c>
    </row>
    <row r="11" spans="2:55" x14ac:dyDescent="0.2">
      <c r="B11" s="32">
        <v>15</v>
      </c>
      <c r="C11" s="32" t="s">
        <v>55</v>
      </c>
      <c r="D11" s="37">
        <v>5973</v>
      </c>
      <c r="E11" s="37">
        <v>6286</v>
      </c>
      <c r="F11" s="37">
        <v>6748</v>
      </c>
      <c r="G11" s="37">
        <v>7091</v>
      </c>
      <c r="H11" s="37">
        <v>7300</v>
      </c>
      <c r="I11" s="37">
        <v>7587</v>
      </c>
      <c r="J11" s="37">
        <v>7826</v>
      </c>
      <c r="K11" s="37">
        <v>7733</v>
      </c>
      <c r="L11" s="37">
        <v>7874</v>
      </c>
      <c r="M11" s="37">
        <v>7733</v>
      </c>
      <c r="N11" s="37">
        <v>7733</v>
      </c>
      <c r="O11" s="37">
        <v>8009</v>
      </c>
      <c r="P11" s="37">
        <v>7883</v>
      </c>
      <c r="Q11" s="37">
        <v>8439</v>
      </c>
      <c r="R11" s="37">
        <v>4963</v>
      </c>
      <c r="S11" s="37">
        <v>9653</v>
      </c>
      <c r="T11" s="37">
        <v>9897</v>
      </c>
      <c r="U11" s="37">
        <v>10305</v>
      </c>
      <c r="V11" s="37">
        <v>10493</v>
      </c>
      <c r="W11" s="37">
        <v>10635</v>
      </c>
      <c r="X11" s="37">
        <v>11852</v>
      </c>
      <c r="Z11" s="34">
        <v>2009</v>
      </c>
      <c r="AA11" s="35">
        <v>614668</v>
      </c>
      <c r="AB11" s="35">
        <f t="shared" si="0"/>
        <v>18</v>
      </c>
      <c r="AC11" s="35">
        <v>0</v>
      </c>
      <c r="AD11" s="39">
        <f>AF4-AE23</f>
        <v>348204.19</v>
      </c>
      <c r="AE11" s="34">
        <v>2009</v>
      </c>
      <c r="AF11" s="35">
        <v>323421.76</v>
      </c>
      <c r="AG11" s="35">
        <f t="shared" si="1"/>
        <v>-509.9199999999837</v>
      </c>
      <c r="AH11" s="35">
        <v>31.62</v>
      </c>
      <c r="AI11" s="39">
        <f>AK4-AK23</f>
        <v>46883.080000000016</v>
      </c>
      <c r="AJ11" s="34">
        <v>2009</v>
      </c>
      <c r="AK11" s="35">
        <v>382593.8</v>
      </c>
      <c r="AL11" s="35">
        <f t="shared" si="2"/>
        <v>-1069.1900000000023</v>
      </c>
      <c r="AM11" s="30">
        <v>30.68</v>
      </c>
      <c r="AN11" s="39">
        <f>AP4-AP23</f>
        <v>82764</v>
      </c>
      <c r="AO11" s="34">
        <v>2009</v>
      </c>
      <c r="AP11" s="35">
        <v>824916</v>
      </c>
      <c r="AQ11" s="35">
        <f t="shared" si="3"/>
        <v>-1257</v>
      </c>
      <c r="AR11" s="36">
        <v>37</v>
      </c>
      <c r="AS11" s="39">
        <f>AU4-AU23</f>
        <v>39961</v>
      </c>
      <c r="AT11" s="34">
        <v>2009</v>
      </c>
      <c r="AU11" s="35">
        <v>1679069</v>
      </c>
      <c r="AV11" s="35">
        <f t="shared" si="4"/>
        <v>-1799</v>
      </c>
      <c r="AW11" s="29">
        <v>297</v>
      </c>
      <c r="AX11" s="39">
        <f>AZ4-AZ23</f>
        <v>265162</v>
      </c>
      <c r="AY11" s="30">
        <v>2009</v>
      </c>
      <c r="AZ11" s="35">
        <v>4439803.5600000005</v>
      </c>
    </row>
    <row r="12" spans="2:55" x14ac:dyDescent="0.2">
      <c r="B12" s="32">
        <v>18</v>
      </c>
      <c r="C12" s="32" t="s">
        <v>56</v>
      </c>
      <c r="D12" s="37">
        <v>298</v>
      </c>
      <c r="E12" s="37">
        <v>339</v>
      </c>
      <c r="F12" s="37">
        <v>369</v>
      </c>
      <c r="G12" s="37">
        <v>368</v>
      </c>
      <c r="H12" s="37">
        <v>426</v>
      </c>
      <c r="I12" s="37">
        <v>438</v>
      </c>
      <c r="J12" s="37">
        <v>432</v>
      </c>
      <c r="K12" s="37">
        <v>449</v>
      </c>
      <c r="L12" s="37">
        <v>430</v>
      </c>
      <c r="M12" s="37">
        <v>464</v>
      </c>
      <c r="N12" s="37">
        <v>464</v>
      </c>
      <c r="O12" s="37">
        <v>446</v>
      </c>
      <c r="P12" s="37">
        <v>517</v>
      </c>
      <c r="Q12" s="37">
        <v>688</v>
      </c>
      <c r="R12" s="37">
        <v>1009</v>
      </c>
      <c r="S12" s="37">
        <v>1125</v>
      </c>
      <c r="T12" s="37">
        <v>1237</v>
      </c>
      <c r="U12" s="37">
        <v>1197</v>
      </c>
      <c r="V12" s="37">
        <v>1175</v>
      </c>
      <c r="W12" s="37">
        <v>1249</v>
      </c>
      <c r="X12" s="37">
        <v>1333</v>
      </c>
      <c r="Z12" s="34">
        <v>2010</v>
      </c>
      <c r="AA12" s="35">
        <v>614817</v>
      </c>
      <c r="AB12" s="35">
        <f t="shared" si="0"/>
        <v>149</v>
      </c>
      <c r="AC12" s="35">
        <v>2</v>
      </c>
      <c r="AE12" s="34">
        <v>2010</v>
      </c>
      <c r="AF12" s="35">
        <v>323332.43</v>
      </c>
      <c r="AG12" s="35">
        <f t="shared" si="1"/>
        <v>-89.330000000016298</v>
      </c>
      <c r="AH12" s="35">
        <v>41.69</v>
      </c>
      <c r="AJ12" s="34">
        <v>2010</v>
      </c>
      <c r="AK12" s="35">
        <v>382075.8</v>
      </c>
      <c r="AL12" s="35">
        <f t="shared" si="2"/>
        <v>-518</v>
      </c>
      <c r="AM12" s="30">
        <v>32.380000000000003</v>
      </c>
      <c r="AO12" s="34">
        <v>2010</v>
      </c>
      <c r="AP12" s="35">
        <v>822772</v>
      </c>
      <c r="AQ12" s="35">
        <f t="shared" si="3"/>
        <v>-2144</v>
      </c>
      <c r="AR12" s="36">
        <v>40</v>
      </c>
      <c r="AT12" s="34">
        <v>2010</v>
      </c>
      <c r="AU12" s="35">
        <v>1676916</v>
      </c>
      <c r="AV12" s="35">
        <f t="shared" si="4"/>
        <v>-2153</v>
      </c>
      <c r="AW12" s="29">
        <v>323</v>
      </c>
      <c r="AY12" s="30">
        <v>2010</v>
      </c>
      <c r="AZ12" s="35">
        <v>4434846.2300000004</v>
      </c>
    </row>
    <row r="13" spans="2:55" x14ac:dyDescent="0.2">
      <c r="B13" s="32">
        <v>21</v>
      </c>
      <c r="C13" s="32" t="s">
        <v>57</v>
      </c>
      <c r="D13" s="37">
        <v>1115</v>
      </c>
      <c r="E13" s="37">
        <v>1095</v>
      </c>
      <c r="F13" s="37">
        <v>1100</v>
      </c>
      <c r="G13" s="37">
        <v>1280</v>
      </c>
      <c r="H13" s="37">
        <v>1338</v>
      </c>
      <c r="I13" s="37">
        <v>1362</v>
      </c>
      <c r="J13" s="37">
        <v>1327</v>
      </c>
      <c r="K13" s="37">
        <v>1444</v>
      </c>
      <c r="L13" s="37">
        <v>1407</v>
      </c>
      <c r="M13" s="37">
        <v>1413</v>
      </c>
      <c r="N13" s="37">
        <v>1413</v>
      </c>
      <c r="O13" s="37">
        <v>1287</v>
      </c>
      <c r="P13" s="37">
        <v>1313</v>
      </c>
      <c r="Q13" s="37">
        <v>1341</v>
      </c>
      <c r="R13" s="37">
        <v>1369</v>
      </c>
      <c r="S13" s="37">
        <v>1384</v>
      </c>
      <c r="T13" s="37">
        <v>1278</v>
      </c>
      <c r="U13" s="37">
        <v>1430</v>
      </c>
      <c r="V13" s="37">
        <v>1389</v>
      </c>
      <c r="W13" s="37">
        <v>1368</v>
      </c>
      <c r="X13" s="37">
        <v>1587</v>
      </c>
      <c r="Z13" s="34">
        <v>2011</v>
      </c>
      <c r="AA13" s="35">
        <v>614817</v>
      </c>
      <c r="AB13" s="35">
        <f t="shared" si="0"/>
        <v>0</v>
      </c>
      <c r="AC13" s="35">
        <v>2</v>
      </c>
      <c r="AE13" s="34">
        <v>2011</v>
      </c>
      <c r="AF13" s="35">
        <v>323675.8</v>
      </c>
      <c r="AG13" s="35">
        <f t="shared" si="1"/>
        <v>343.36999999999534</v>
      </c>
      <c r="AH13" s="35">
        <v>68.739999999999995</v>
      </c>
      <c r="AJ13" s="34">
        <v>2011</v>
      </c>
      <c r="AK13" s="35">
        <v>380916.88</v>
      </c>
      <c r="AL13" s="35">
        <f t="shared" si="2"/>
        <v>-1158.9199999999837</v>
      </c>
      <c r="AM13" s="30">
        <v>37.520000000000003</v>
      </c>
      <c r="AO13" s="34">
        <v>2011</v>
      </c>
      <c r="AP13" s="35">
        <v>820050</v>
      </c>
      <c r="AQ13" s="35">
        <f t="shared" si="3"/>
        <v>-2722</v>
      </c>
      <c r="AR13" s="36">
        <v>43</v>
      </c>
      <c r="AT13" s="34">
        <v>2011</v>
      </c>
      <c r="AU13" s="35">
        <v>1676182</v>
      </c>
      <c r="AV13" s="35">
        <f t="shared" si="4"/>
        <v>-734</v>
      </c>
      <c r="AW13" s="29">
        <v>343</v>
      </c>
      <c r="AY13" s="30">
        <v>2011</v>
      </c>
      <c r="AZ13" s="35">
        <v>4431008.68</v>
      </c>
    </row>
    <row r="14" spans="2:55" x14ac:dyDescent="0.2">
      <c r="B14" s="32">
        <v>24</v>
      </c>
      <c r="C14" s="32" t="s">
        <v>58</v>
      </c>
      <c r="D14" s="37">
        <v>236</v>
      </c>
      <c r="E14" s="37">
        <v>240</v>
      </c>
      <c r="F14" s="37">
        <v>244</v>
      </c>
      <c r="G14" s="37">
        <v>146</v>
      </c>
      <c r="H14" s="37">
        <v>248</v>
      </c>
      <c r="I14" s="37">
        <v>250</v>
      </c>
      <c r="J14" s="37">
        <v>251</v>
      </c>
      <c r="K14" s="37">
        <v>255</v>
      </c>
      <c r="L14" s="37">
        <v>258</v>
      </c>
      <c r="M14" s="37">
        <v>265</v>
      </c>
      <c r="N14" s="37">
        <v>265</v>
      </c>
      <c r="O14" s="37">
        <v>267</v>
      </c>
      <c r="P14" s="37">
        <v>271</v>
      </c>
      <c r="Q14" s="37">
        <v>274</v>
      </c>
      <c r="R14" s="37">
        <v>278</v>
      </c>
      <c r="S14" s="37">
        <v>280</v>
      </c>
      <c r="T14" s="37">
        <v>282</v>
      </c>
      <c r="U14" s="37">
        <v>284</v>
      </c>
      <c r="V14" s="37">
        <v>286</v>
      </c>
      <c r="W14" s="37">
        <v>287</v>
      </c>
      <c r="X14" s="37">
        <v>191</v>
      </c>
      <c r="Z14" s="34">
        <v>2012</v>
      </c>
      <c r="AA14" s="35">
        <v>614733</v>
      </c>
      <c r="AB14" s="35">
        <f t="shared" si="0"/>
        <v>-84</v>
      </c>
      <c r="AC14" s="35">
        <v>3</v>
      </c>
      <c r="AE14" s="34">
        <v>2012</v>
      </c>
      <c r="AF14" s="35">
        <v>322559.63</v>
      </c>
      <c r="AG14" s="35">
        <f t="shared" si="1"/>
        <v>-1116.1699999999837</v>
      </c>
      <c r="AH14" s="35">
        <v>115.09</v>
      </c>
      <c r="AJ14" s="34">
        <v>2012</v>
      </c>
      <c r="AK14" s="35">
        <v>380196.7</v>
      </c>
      <c r="AL14" s="35">
        <f t="shared" si="2"/>
        <v>-720.17999999999302</v>
      </c>
      <c r="AM14" s="30">
        <v>51.11</v>
      </c>
      <c r="AO14" s="34">
        <v>2012</v>
      </c>
      <c r="AP14" s="35">
        <v>817422</v>
      </c>
      <c r="AQ14" s="35">
        <f t="shared" si="3"/>
        <v>-2628</v>
      </c>
      <c r="AR14" s="36">
        <v>45</v>
      </c>
      <c r="AT14" s="34">
        <v>2012</v>
      </c>
      <c r="AU14" s="35">
        <v>1675338</v>
      </c>
      <c r="AV14" s="35">
        <f t="shared" si="4"/>
        <v>-844</v>
      </c>
      <c r="AW14" s="29">
        <v>346</v>
      </c>
      <c r="AY14" s="30">
        <v>2012</v>
      </c>
      <c r="AZ14" s="35">
        <v>4425635.33</v>
      </c>
    </row>
    <row r="15" spans="2:55" x14ac:dyDescent="0.2">
      <c r="B15" s="32">
        <v>25</v>
      </c>
      <c r="C15" s="32" t="s">
        <v>59</v>
      </c>
      <c r="D15" s="37">
        <v>140</v>
      </c>
      <c r="E15" s="37">
        <v>129</v>
      </c>
      <c r="F15" s="37">
        <v>115</v>
      </c>
      <c r="G15" s="37">
        <v>121</v>
      </c>
      <c r="H15" s="37">
        <v>113</v>
      </c>
      <c r="I15" s="37">
        <v>118</v>
      </c>
      <c r="J15" s="37">
        <v>120</v>
      </c>
      <c r="K15" s="37">
        <v>122</v>
      </c>
      <c r="L15" s="37">
        <v>123</v>
      </c>
      <c r="M15" s="37">
        <v>132</v>
      </c>
      <c r="N15" s="37">
        <v>132</v>
      </c>
      <c r="O15" s="37">
        <v>138</v>
      </c>
      <c r="P15" s="37">
        <v>132</v>
      </c>
      <c r="Q15" s="37">
        <v>116</v>
      </c>
      <c r="R15" s="37">
        <v>129</v>
      </c>
      <c r="S15" s="37">
        <v>126</v>
      </c>
      <c r="T15" s="37">
        <v>125</v>
      </c>
      <c r="U15" s="37">
        <v>132</v>
      </c>
      <c r="V15" s="37">
        <v>136</v>
      </c>
      <c r="W15" s="37">
        <v>149</v>
      </c>
      <c r="X15" s="37">
        <v>239</v>
      </c>
      <c r="Z15" s="34">
        <v>2013</v>
      </c>
      <c r="AA15" s="35">
        <v>614716</v>
      </c>
      <c r="AB15" s="35">
        <f t="shared" si="0"/>
        <v>-17</v>
      </c>
      <c r="AC15" s="35">
        <v>5</v>
      </c>
      <c r="AE15" s="34">
        <v>2013</v>
      </c>
      <c r="AF15" s="35">
        <v>322125.32</v>
      </c>
      <c r="AG15" s="35">
        <f t="shared" si="1"/>
        <v>-434.30999999999767</v>
      </c>
      <c r="AH15" s="35">
        <v>258.75</v>
      </c>
      <c r="AJ15" s="34">
        <v>2013</v>
      </c>
      <c r="AK15" s="35">
        <v>379519.91</v>
      </c>
      <c r="AL15" s="35">
        <f t="shared" si="2"/>
        <v>-676.79000000003725</v>
      </c>
      <c r="AM15" s="30">
        <v>113.59</v>
      </c>
      <c r="AO15" s="34">
        <v>2013</v>
      </c>
      <c r="AP15" s="35">
        <v>815885</v>
      </c>
      <c r="AQ15" s="35">
        <f t="shared" si="3"/>
        <v>-1537</v>
      </c>
      <c r="AR15" s="36">
        <v>74</v>
      </c>
      <c r="AT15" s="34">
        <v>2013</v>
      </c>
      <c r="AU15" s="35">
        <v>1673802</v>
      </c>
      <c r="AV15" s="35">
        <f t="shared" si="4"/>
        <v>-1536</v>
      </c>
      <c r="AW15" s="29">
        <v>376</v>
      </c>
      <c r="AY15" s="30">
        <v>2013</v>
      </c>
      <c r="AZ15" s="35">
        <v>4421107.2300000004</v>
      </c>
    </row>
    <row r="16" spans="2:55" x14ac:dyDescent="0.2">
      <c r="B16" s="32">
        <v>27</v>
      </c>
      <c r="C16" s="32" t="s">
        <v>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  <c r="I16" s="37">
        <v>1</v>
      </c>
      <c r="J16" s="37">
        <v>1</v>
      </c>
      <c r="K16" s="37">
        <v>1</v>
      </c>
      <c r="L16" s="37">
        <v>1</v>
      </c>
      <c r="M16" s="37">
        <v>1</v>
      </c>
      <c r="N16" s="37">
        <v>1</v>
      </c>
      <c r="O16" s="37">
        <v>1</v>
      </c>
      <c r="P16" s="37">
        <v>1</v>
      </c>
      <c r="Q16" s="37">
        <v>1</v>
      </c>
      <c r="R16" s="37">
        <v>1</v>
      </c>
      <c r="S16" s="37">
        <v>1</v>
      </c>
      <c r="T16" s="37">
        <v>1</v>
      </c>
      <c r="U16" s="37">
        <v>1</v>
      </c>
      <c r="V16" s="37">
        <v>1</v>
      </c>
      <c r="W16" s="37">
        <v>1</v>
      </c>
      <c r="X16" s="37">
        <v>1</v>
      </c>
      <c r="Z16" s="34">
        <v>2014</v>
      </c>
      <c r="AA16" s="35">
        <v>613975</v>
      </c>
      <c r="AB16" s="35">
        <f t="shared" si="0"/>
        <v>-741</v>
      </c>
      <c r="AC16" s="35">
        <v>13</v>
      </c>
      <c r="AE16" s="34">
        <v>2014</v>
      </c>
      <c r="AF16" s="35">
        <v>321125.44</v>
      </c>
      <c r="AG16" s="35">
        <f t="shared" si="1"/>
        <v>-999.88000000000466</v>
      </c>
      <c r="AH16" s="35">
        <v>260.33999999999997</v>
      </c>
      <c r="AJ16" s="34">
        <v>2014</v>
      </c>
      <c r="AK16" s="35">
        <v>378502.52</v>
      </c>
      <c r="AL16" s="35">
        <f t="shared" si="2"/>
        <v>-1017.3899999999558</v>
      </c>
      <c r="AM16" s="30">
        <v>115.45</v>
      </c>
      <c r="AO16" s="34">
        <v>2014</v>
      </c>
      <c r="AP16" s="35">
        <v>813128</v>
      </c>
      <c r="AQ16" s="35">
        <f t="shared" si="3"/>
        <v>-2757</v>
      </c>
      <c r="AR16" s="36">
        <v>74</v>
      </c>
      <c r="AT16" s="34">
        <v>2014</v>
      </c>
      <c r="AU16" s="35">
        <v>1672543</v>
      </c>
      <c r="AV16" s="35">
        <f t="shared" si="4"/>
        <v>-1259</v>
      </c>
      <c r="AW16" s="29">
        <v>449</v>
      </c>
      <c r="AY16" s="30">
        <v>2014</v>
      </c>
      <c r="AZ16" s="35">
        <v>4413222.96</v>
      </c>
    </row>
    <row r="17" spans="2:52" x14ac:dyDescent="0.2">
      <c r="B17" s="32">
        <v>29</v>
      </c>
      <c r="C17" s="32" t="s">
        <v>70</v>
      </c>
      <c r="D17" s="37">
        <v>55</v>
      </c>
      <c r="E17" s="37">
        <v>55</v>
      </c>
      <c r="F17" s="37">
        <v>55</v>
      </c>
      <c r="G17" s="37">
        <v>55</v>
      </c>
      <c r="H17" s="37">
        <v>55</v>
      </c>
      <c r="I17" s="37">
        <v>54</v>
      </c>
      <c r="J17" s="37">
        <v>54</v>
      </c>
      <c r="K17" s="37">
        <v>54</v>
      </c>
      <c r="L17" s="37">
        <v>54</v>
      </c>
      <c r="M17" s="37">
        <v>53</v>
      </c>
      <c r="N17" s="37">
        <v>53</v>
      </c>
      <c r="O17" s="37">
        <v>53</v>
      </c>
      <c r="P17" s="37">
        <v>54</v>
      </c>
      <c r="Q17" s="37">
        <v>54</v>
      </c>
      <c r="R17" s="37">
        <v>54</v>
      </c>
      <c r="S17" s="37">
        <v>54</v>
      </c>
      <c r="T17" s="37">
        <v>53</v>
      </c>
      <c r="U17" s="37">
        <v>53</v>
      </c>
      <c r="V17" s="37">
        <v>54</v>
      </c>
      <c r="W17" s="37">
        <v>54</v>
      </c>
      <c r="X17" s="37">
        <v>54</v>
      </c>
      <c r="Z17" s="34">
        <v>2015</v>
      </c>
      <c r="AA17" s="35">
        <v>613169</v>
      </c>
      <c r="AB17" s="35">
        <f t="shared" si="0"/>
        <v>-806</v>
      </c>
      <c r="AC17" s="35">
        <v>25</v>
      </c>
      <c r="AE17" s="34">
        <v>2015</v>
      </c>
      <c r="AF17" s="35">
        <v>320342.18</v>
      </c>
      <c r="AG17" s="35">
        <f t="shared" si="1"/>
        <v>-783.26000000000931</v>
      </c>
      <c r="AH17" s="35">
        <v>265.07</v>
      </c>
      <c r="AJ17" s="34">
        <v>2015</v>
      </c>
      <c r="AK17" s="35">
        <v>377339.19</v>
      </c>
      <c r="AL17" s="35">
        <f t="shared" si="2"/>
        <v>-1163.3300000000163</v>
      </c>
      <c r="AM17" s="30">
        <v>118.26</v>
      </c>
      <c r="AO17" s="34">
        <v>2015</v>
      </c>
      <c r="AP17" s="35">
        <v>809891</v>
      </c>
      <c r="AQ17" s="35">
        <f t="shared" si="3"/>
        <v>-3237</v>
      </c>
      <c r="AR17" s="36">
        <v>75</v>
      </c>
      <c r="AT17" s="34">
        <v>2015</v>
      </c>
      <c r="AU17" s="35">
        <v>1670509</v>
      </c>
      <c r="AV17" s="35">
        <f t="shared" si="4"/>
        <v>-2034</v>
      </c>
      <c r="AW17" s="29">
        <v>509</v>
      </c>
      <c r="AY17" s="30">
        <v>2015</v>
      </c>
      <c r="AZ17" s="35">
        <v>4403544.37</v>
      </c>
    </row>
    <row r="18" spans="2:52" x14ac:dyDescent="0.2">
      <c r="B18" s="32">
        <v>30</v>
      </c>
      <c r="C18" s="32" t="s">
        <v>62</v>
      </c>
      <c r="D18" s="37">
        <v>45</v>
      </c>
      <c r="E18" s="37">
        <v>45</v>
      </c>
      <c r="F18" s="37">
        <v>45</v>
      </c>
      <c r="G18" s="37">
        <v>46</v>
      </c>
      <c r="H18" s="37">
        <v>45</v>
      </c>
      <c r="I18" s="37">
        <v>45</v>
      </c>
      <c r="J18" s="37">
        <v>45</v>
      </c>
      <c r="K18" s="37">
        <v>45</v>
      </c>
      <c r="L18" s="37">
        <v>46</v>
      </c>
      <c r="M18" s="37">
        <v>44</v>
      </c>
      <c r="N18" s="37">
        <v>44</v>
      </c>
      <c r="O18" s="37">
        <v>46</v>
      </c>
      <c r="P18" s="37">
        <v>47</v>
      </c>
      <c r="Q18" s="37">
        <v>47</v>
      </c>
      <c r="R18" s="37">
        <v>50</v>
      </c>
      <c r="S18" s="37">
        <v>51</v>
      </c>
      <c r="T18" s="37">
        <v>51</v>
      </c>
      <c r="U18" s="37">
        <v>54</v>
      </c>
      <c r="V18" s="37">
        <v>57</v>
      </c>
      <c r="W18" s="37">
        <v>59</v>
      </c>
      <c r="X18" s="37">
        <v>65</v>
      </c>
      <c r="Z18" s="34">
        <v>2016</v>
      </c>
      <c r="AA18" s="35">
        <v>612540</v>
      </c>
      <c r="AB18" s="35">
        <f t="shared" si="0"/>
        <v>-629</v>
      </c>
      <c r="AC18" s="35">
        <v>47</v>
      </c>
      <c r="AE18" s="34">
        <v>2016</v>
      </c>
      <c r="AF18" s="35">
        <v>319474.7</v>
      </c>
      <c r="AG18" s="35">
        <f t="shared" si="1"/>
        <v>-867.47999999998137</v>
      </c>
      <c r="AH18" s="35">
        <v>266.22000000000003</v>
      </c>
      <c r="AJ18" s="34">
        <v>2016</v>
      </c>
      <c r="AK18" s="35">
        <v>376296.92</v>
      </c>
      <c r="AL18" s="35">
        <f t="shared" si="2"/>
        <v>-1042.2700000000186</v>
      </c>
      <c r="AM18" s="30">
        <v>119.65</v>
      </c>
      <c r="AO18" s="34">
        <v>2016</v>
      </c>
      <c r="AP18" s="35">
        <v>805808</v>
      </c>
      <c r="AQ18" s="35">
        <f t="shared" si="3"/>
        <v>-4083</v>
      </c>
      <c r="AR18" s="36">
        <v>74</v>
      </c>
      <c r="AT18" s="34">
        <v>2016</v>
      </c>
      <c r="AU18" s="35">
        <v>1668420</v>
      </c>
      <c r="AV18" s="35">
        <f t="shared" si="4"/>
        <v>-2089</v>
      </c>
      <c r="AW18" s="29">
        <v>569</v>
      </c>
      <c r="AY18" s="30">
        <v>2016</v>
      </c>
      <c r="AZ18" s="35">
        <v>4392694.62</v>
      </c>
    </row>
    <row r="19" spans="2:52" x14ac:dyDescent="0.2">
      <c r="B19" s="32">
        <v>33</v>
      </c>
      <c r="C19" s="32" t="s">
        <v>63</v>
      </c>
      <c r="D19" s="37">
        <v>12710</v>
      </c>
      <c r="E19" s="37">
        <v>12660</v>
      </c>
      <c r="F19" s="37">
        <v>12138</v>
      </c>
      <c r="G19" s="37">
        <v>12541</v>
      </c>
      <c r="H19" s="37">
        <v>14344</v>
      </c>
      <c r="I19" s="37">
        <v>14475</v>
      </c>
      <c r="J19" s="37">
        <v>14203</v>
      </c>
      <c r="K19" s="37">
        <v>14500</v>
      </c>
      <c r="L19" s="37">
        <v>14066</v>
      </c>
      <c r="M19" s="37">
        <v>14089</v>
      </c>
      <c r="N19" s="37">
        <v>14089</v>
      </c>
      <c r="O19" s="37">
        <v>13829</v>
      </c>
      <c r="P19" s="37">
        <v>12760</v>
      </c>
      <c r="Q19" s="37">
        <v>12203</v>
      </c>
      <c r="R19" s="37">
        <v>11457</v>
      </c>
      <c r="S19" s="37">
        <v>11707</v>
      </c>
      <c r="T19" s="37">
        <v>12509</v>
      </c>
      <c r="U19" s="37">
        <v>12036</v>
      </c>
      <c r="V19" s="37">
        <v>11848</v>
      </c>
      <c r="W19" s="37">
        <v>12059</v>
      </c>
      <c r="X19" s="37">
        <v>12798</v>
      </c>
      <c r="Z19" s="34">
        <v>2017</v>
      </c>
      <c r="AA19" s="35">
        <v>612335</v>
      </c>
      <c r="AB19" s="35">
        <f t="shared" si="0"/>
        <v>-205</v>
      </c>
      <c r="AC19" s="35">
        <v>65</v>
      </c>
      <c r="AE19" s="34">
        <v>2017</v>
      </c>
      <c r="AF19" s="35">
        <v>318931.75</v>
      </c>
      <c r="AG19" s="35">
        <f t="shared" si="1"/>
        <v>-542.95000000001164</v>
      </c>
      <c r="AH19" s="35">
        <v>279.26</v>
      </c>
      <c r="AJ19" s="34">
        <v>2017</v>
      </c>
      <c r="AK19" s="35">
        <v>375218.1</v>
      </c>
      <c r="AL19" s="35">
        <f t="shared" si="2"/>
        <v>-1078.820000000007</v>
      </c>
      <c r="AM19" s="30">
        <v>131.51</v>
      </c>
      <c r="AO19" s="34">
        <v>2017</v>
      </c>
      <c r="AP19" s="35">
        <v>801255</v>
      </c>
      <c r="AQ19" s="35">
        <f t="shared" si="3"/>
        <v>-4553</v>
      </c>
      <c r="AR19" s="36">
        <v>83</v>
      </c>
      <c r="AT19" s="34">
        <v>2017</v>
      </c>
      <c r="AU19" s="35">
        <v>1666705</v>
      </c>
      <c r="AV19" s="35">
        <f t="shared" si="4"/>
        <v>-1715</v>
      </c>
      <c r="AW19" s="29">
        <v>692</v>
      </c>
      <c r="AY19" s="30">
        <v>2017</v>
      </c>
      <c r="AZ19" s="35">
        <v>4384177.8499999996</v>
      </c>
    </row>
    <row r="20" spans="2:52" x14ac:dyDescent="0.2"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Z20" s="34">
        <v>2018</v>
      </c>
      <c r="AA20" s="35">
        <v>611728</v>
      </c>
      <c r="AB20" s="35">
        <f t="shared" si="0"/>
        <v>-607</v>
      </c>
      <c r="AC20" s="35">
        <v>74</v>
      </c>
      <c r="AE20" s="34">
        <v>2018</v>
      </c>
      <c r="AF20" s="35">
        <v>318313.61</v>
      </c>
      <c r="AG20" s="35">
        <f t="shared" si="1"/>
        <v>-618.14000000001397</v>
      </c>
      <c r="AH20" s="35">
        <v>263.10000000000002</v>
      </c>
      <c r="AJ20" s="34">
        <v>2018</v>
      </c>
      <c r="AK20" s="35">
        <v>373466.34</v>
      </c>
      <c r="AL20" s="35">
        <f t="shared" si="2"/>
        <v>-1751.7599999999511</v>
      </c>
      <c r="AM20" s="30">
        <v>124.93</v>
      </c>
      <c r="AO20" s="34">
        <v>2018</v>
      </c>
      <c r="AP20" s="35">
        <v>796009</v>
      </c>
      <c r="AQ20" s="35">
        <f t="shared" si="3"/>
        <v>-5246</v>
      </c>
      <c r="AR20" s="36">
        <v>74</v>
      </c>
      <c r="AT20" s="34">
        <v>2018</v>
      </c>
      <c r="AU20" s="35">
        <v>1664786</v>
      </c>
      <c r="AV20" s="35">
        <f t="shared" si="4"/>
        <v>-1919</v>
      </c>
      <c r="AW20" s="29">
        <v>791</v>
      </c>
      <c r="AY20" s="30">
        <v>2018</v>
      </c>
      <c r="AZ20" s="35">
        <v>4373812.95</v>
      </c>
    </row>
    <row r="21" spans="2:52" x14ac:dyDescent="0.2"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Z21" s="34">
        <v>2019</v>
      </c>
      <c r="AA21" s="35">
        <v>611308</v>
      </c>
      <c r="AB21" s="35">
        <f t="shared" si="0"/>
        <v>-420</v>
      </c>
      <c r="AC21" s="35">
        <v>95</v>
      </c>
      <c r="AE21" s="34">
        <v>2019</v>
      </c>
      <c r="AF21" s="35">
        <v>317315.15999999997</v>
      </c>
      <c r="AG21" s="35">
        <f t="shared" si="1"/>
        <v>-998.45000000001164</v>
      </c>
      <c r="AH21" s="35">
        <v>269.31</v>
      </c>
      <c r="AJ21" s="34">
        <v>2019</v>
      </c>
      <c r="AK21" s="35">
        <v>372287.09</v>
      </c>
      <c r="AL21" s="35">
        <f t="shared" si="2"/>
        <v>-1179.25</v>
      </c>
      <c r="AM21" s="30">
        <v>132.91</v>
      </c>
      <c r="AO21" s="34">
        <v>2019</v>
      </c>
      <c r="AP21" s="35">
        <v>790403</v>
      </c>
      <c r="AQ21" s="35">
        <f t="shared" si="3"/>
        <v>-5606</v>
      </c>
      <c r="AR21" s="36">
        <v>76</v>
      </c>
      <c r="AT21" s="34">
        <v>2019</v>
      </c>
      <c r="AU21" s="35">
        <v>1662191</v>
      </c>
      <c r="AV21" s="35">
        <f t="shared" si="4"/>
        <v>-2595</v>
      </c>
      <c r="AW21" s="29">
        <v>856</v>
      </c>
      <c r="AY21" s="30">
        <v>2019</v>
      </c>
      <c r="AZ21" s="35">
        <v>4363489.25</v>
      </c>
    </row>
    <row r="22" spans="2:52" x14ac:dyDescent="0.2">
      <c r="B22" s="28" t="s">
        <v>44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Z22" s="34">
        <v>2020</v>
      </c>
      <c r="AA22" s="35">
        <v>611182</v>
      </c>
      <c r="AB22" s="35">
        <f t="shared" si="0"/>
        <v>-126</v>
      </c>
      <c r="AC22" s="35">
        <v>99</v>
      </c>
      <c r="AE22" s="34">
        <v>2020</v>
      </c>
      <c r="AF22" s="35">
        <v>316617.93</v>
      </c>
      <c r="AG22" s="35">
        <f t="shared" si="1"/>
        <v>-697.22999999998137</v>
      </c>
      <c r="AH22" s="35">
        <v>175</v>
      </c>
      <c r="AJ22" s="34">
        <v>2020</v>
      </c>
      <c r="AK22" s="35">
        <v>370397.4</v>
      </c>
      <c r="AL22" s="35">
        <f t="shared" si="2"/>
        <v>-1889.6900000000023</v>
      </c>
      <c r="AM22" s="30">
        <v>137.43</v>
      </c>
      <c r="AO22" s="34">
        <v>2020</v>
      </c>
      <c r="AP22" s="35">
        <v>787280</v>
      </c>
      <c r="AQ22" s="35">
        <f t="shared" si="3"/>
        <v>-3123</v>
      </c>
      <c r="AR22" s="36">
        <v>72</v>
      </c>
      <c r="AT22" s="34">
        <v>2020</v>
      </c>
      <c r="AU22" s="35">
        <v>1659422</v>
      </c>
      <c r="AV22" s="35">
        <f t="shared" si="4"/>
        <v>-2769</v>
      </c>
      <c r="AW22" s="29">
        <v>862</v>
      </c>
      <c r="AY22" s="30">
        <v>2020</v>
      </c>
      <c r="AZ22" s="35">
        <v>4354625.33</v>
      </c>
    </row>
    <row r="23" spans="2:52" x14ac:dyDescent="0.2">
      <c r="B23" s="28" t="s">
        <v>68</v>
      </c>
      <c r="C23" s="28"/>
      <c r="D23" s="46" t="s">
        <v>69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Z23" s="34">
        <v>2021</v>
      </c>
      <c r="AA23" s="35">
        <v>609325</v>
      </c>
      <c r="AB23" s="35">
        <f t="shared" si="0"/>
        <v>-1857</v>
      </c>
      <c r="AC23" s="35">
        <v>99</v>
      </c>
      <c r="AE23" s="34">
        <v>2021</v>
      </c>
      <c r="AF23" s="35">
        <v>314282.90000000002</v>
      </c>
      <c r="AG23" s="35">
        <f t="shared" si="1"/>
        <v>-2335.0299999999697</v>
      </c>
      <c r="AH23" s="35">
        <v>297.18</v>
      </c>
      <c r="AJ23" s="34">
        <v>2021</v>
      </c>
      <c r="AK23" s="35">
        <v>365442.57</v>
      </c>
      <c r="AL23" s="35">
        <f t="shared" si="2"/>
        <v>-4954.8300000000163</v>
      </c>
      <c r="AM23" s="30">
        <v>157.57</v>
      </c>
      <c r="AO23" s="34">
        <v>2021</v>
      </c>
      <c r="AP23" s="35">
        <v>780196</v>
      </c>
      <c r="AQ23" s="35">
        <f t="shared" si="3"/>
        <v>-7084</v>
      </c>
      <c r="AR23" s="36">
        <v>82</v>
      </c>
      <c r="AT23" s="34">
        <v>2021</v>
      </c>
      <c r="AU23" s="35">
        <v>1650931</v>
      </c>
      <c r="AV23" s="35">
        <f t="shared" si="4"/>
        <v>-8491</v>
      </c>
      <c r="AW23" s="29">
        <v>875</v>
      </c>
      <c r="AY23" s="30">
        <v>2021</v>
      </c>
      <c r="AZ23" s="35">
        <v>4292565</v>
      </c>
    </row>
    <row r="24" spans="2:52" x14ac:dyDescent="0.2">
      <c r="B24" s="31" t="s">
        <v>67</v>
      </c>
      <c r="C24" s="31" t="s">
        <v>66</v>
      </c>
      <c r="D24" s="31">
        <v>2001</v>
      </c>
      <c r="E24" s="31">
        <v>2002</v>
      </c>
      <c r="F24" s="31">
        <v>2003</v>
      </c>
      <c r="G24" s="31">
        <v>2004</v>
      </c>
      <c r="H24" s="31">
        <v>2005</v>
      </c>
      <c r="I24" s="31">
        <v>2006</v>
      </c>
      <c r="J24" s="31">
        <v>2007</v>
      </c>
      <c r="K24" s="31">
        <v>2008</v>
      </c>
      <c r="L24" s="31">
        <v>2009</v>
      </c>
      <c r="M24" s="31">
        <v>2010</v>
      </c>
      <c r="N24" s="31">
        <v>2011</v>
      </c>
      <c r="O24" s="31">
        <v>2012</v>
      </c>
      <c r="P24" s="31">
        <v>2013</v>
      </c>
      <c r="Q24" s="31">
        <v>2014</v>
      </c>
      <c r="R24" s="31">
        <v>2015</v>
      </c>
      <c r="S24" s="31">
        <v>2016</v>
      </c>
      <c r="T24" s="31">
        <v>2017</v>
      </c>
      <c r="U24" s="31">
        <v>2018</v>
      </c>
      <c r="V24" s="31">
        <v>2019</v>
      </c>
      <c r="W24" s="31">
        <v>2020</v>
      </c>
      <c r="X24" s="31">
        <v>2021</v>
      </c>
    </row>
    <row r="25" spans="2:52" x14ac:dyDescent="0.2">
      <c r="B25" s="32">
        <v>3</v>
      </c>
      <c r="C25" s="32" t="s">
        <v>65</v>
      </c>
      <c r="D25" s="37">
        <v>350225.19</v>
      </c>
      <c r="E25" s="37">
        <v>345746.51</v>
      </c>
      <c r="F25" s="37">
        <v>339639.4</v>
      </c>
      <c r="G25" s="37">
        <v>333088.78000000003</v>
      </c>
      <c r="H25" s="37">
        <v>329246.78999999998</v>
      </c>
      <c r="I25" s="37">
        <v>326435.48</v>
      </c>
      <c r="J25" s="37">
        <v>325227.39</v>
      </c>
      <c r="K25" s="37">
        <v>323931.68</v>
      </c>
      <c r="L25" s="37">
        <v>323421.76</v>
      </c>
      <c r="M25" s="37">
        <v>323332.43</v>
      </c>
      <c r="N25" s="37">
        <v>323675.8</v>
      </c>
      <c r="O25" s="37">
        <v>322559.63</v>
      </c>
      <c r="P25" s="37">
        <v>322125.32</v>
      </c>
      <c r="Q25" s="37">
        <v>321125.44</v>
      </c>
      <c r="R25" s="37">
        <v>320342.18</v>
      </c>
      <c r="S25" s="37">
        <v>319474.7</v>
      </c>
      <c r="T25" s="37">
        <v>318931.75</v>
      </c>
      <c r="U25" s="37">
        <v>318313.61</v>
      </c>
      <c r="V25" s="37">
        <v>317315.15999999997</v>
      </c>
      <c r="W25" s="37">
        <v>316617.93</v>
      </c>
      <c r="X25" s="37">
        <v>314282.90000000002</v>
      </c>
      <c r="Z25" s="34"/>
      <c r="AA25" s="35"/>
      <c r="AE25" s="34"/>
      <c r="AF25" s="35"/>
    </row>
    <row r="26" spans="2:52" x14ac:dyDescent="0.2">
      <c r="B26" s="32">
        <v>4</v>
      </c>
      <c r="C26" s="32" t="s">
        <v>50</v>
      </c>
      <c r="D26" s="37">
        <v>31150.97</v>
      </c>
      <c r="E26" s="37">
        <v>30388.42</v>
      </c>
      <c r="F26" s="37">
        <v>29486.35</v>
      </c>
      <c r="G26" s="37">
        <v>28830.57</v>
      </c>
      <c r="H26" s="37">
        <v>28746.67</v>
      </c>
      <c r="I26" s="37">
        <v>28192.65</v>
      </c>
      <c r="J26" s="37">
        <v>28062.240000000002</v>
      </c>
      <c r="K26" s="37">
        <v>27899.919999999998</v>
      </c>
      <c r="L26" s="37">
        <v>27767.32</v>
      </c>
      <c r="M26" s="37">
        <v>24639.95</v>
      </c>
      <c r="N26" s="37">
        <v>27620.51</v>
      </c>
      <c r="O26" s="37">
        <v>27467.15</v>
      </c>
      <c r="P26" s="37">
        <v>27212.35</v>
      </c>
      <c r="Q26" s="37">
        <v>27108.17</v>
      </c>
      <c r="R26" s="37">
        <v>26866.97</v>
      </c>
      <c r="S26" s="37">
        <v>26684.94</v>
      </c>
      <c r="T26" s="37">
        <v>26534.67</v>
      </c>
      <c r="U26" s="37">
        <v>26362.67</v>
      </c>
      <c r="V26" s="37">
        <v>26274.27</v>
      </c>
      <c r="W26" s="37">
        <v>26216.29</v>
      </c>
      <c r="X26" s="37">
        <v>26239.35</v>
      </c>
      <c r="Z26" s="39"/>
      <c r="AB26" s="39"/>
      <c r="AE26" s="39"/>
      <c r="AJ26" s="34"/>
      <c r="AK26" s="35"/>
      <c r="AO26" s="34"/>
      <c r="AP26" s="35"/>
      <c r="AT26" s="34"/>
      <c r="AU26" s="35"/>
    </row>
    <row r="27" spans="2:52" x14ac:dyDescent="0.2">
      <c r="B27" s="32">
        <v>9</v>
      </c>
      <c r="C27" s="32" t="s">
        <v>51</v>
      </c>
      <c r="D27" s="37">
        <v>23.14</v>
      </c>
      <c r="E27" s="37">
        <v>23.22</v>
      </c>
      <c r="F27" s="37">
        <v>21.05</v>
      </c>
      <c r="G27" s="37">
        <v>19.88</v>
      </c>
      <c r="H27" s="37">
        <v>25.79</v>
      </c>
      <c r="I27" s="37">
        <v>27.11</v>
      </c>
      <c r="J27" s="37">
        <v>27.59</v>
      </c>
      <c r="K27" s="37">
        <v>26.91</v>
      </c>
      <c r="L27" s="37">
        <v>31.62</v>
      </c>
      <c r="M27" s="37">
        <v>41.69</v>
      </c>
      <c r="N27" s="37">
        <v>68.739999999999995</v>
      </c>
      <c r="O27" s="37">
        <v>115.09</v>
      </c>
      <c r="P27" s="37">
        <v>258.75</v>
      </c>
      <c r="Q27" s="37">
        <v>260.33999999999997</v>
      </c>
      <c r="R27" s="37">
        <v>265.07</v>
      </c>
      <c r="S27" s="37">
        <v>266.22000000000003</v>
      </c>
      <c r="T27" s="37">
        <v>279.26</v>
      </c>
      <c r="U27" s="37">
        <v>263.10000000000002</v>
      </c>
      <c r="V27" s="37">
        <v>269.31</v>
      </c>
      <c r="W27" s="37">
        <v>175</v>
      </c>
      <c r="X27" s="37">
        <v>297.18</v>
      </c>
      <c r="AB27" s="39"/>
      <c r="AJ27" s="39"/>
      <c r="AO27" s="39"/>
      <c r="AT27" s="39"/>
    </row>
    <row r="28" spans="2:52" x14ac:dyDescent="0.2">
      <c r="B28" s="32">
        <v>11</v>
      </c>
      <c r="C28" s="32" t="s">
        <v>52</v>
      </c>
      <c r="D28" s="37">
        <v>290.25</v>
      </c>
      <c r="E28" s="37">
        <v>266.31</v>
      </c>
      <c r="F28" s="37">
        <v>281.89</v>
      </c>
      <c r="G28" s="37">
        <v>282.5</v>
      </c>
      <c r="H28" s="37">
        <v>313.27</v>
      </c>
      <c r="I28" s="37">
        <v>319.8</v>
      </c>
      <c r="J28" s="37">
        <v>331.74</v>
      </c>
      <c r="K28" s="37">
        <v>320.91000000000003</v>
      </c>
      <c r="L28" s="37">
        <v>304.64999999999998</v>
      </c>
      <c r="M28" s="37">
        <v>302.3</v>
      </c>
      <c r="N28" s="37">
        <v>308.92</v>
      </c>
      <c r="O28" s="37">
        <v>294</v>
      </c>
      <c r="P28" s="37">
        <v>306.36</v>
      </c>
      <c r="Q28" s="37">
        <v>330.09</v>
      </c>
      <c r="R28" s="37">
        <v>349.67</v>
      </c>
      <c r="S28" s="37">
        <v>365.95</v>
      </c>
      <c r="T28" s="37">
        <v>350.38</v>
      </c>
      <c r="U28" s="37">
        <v>342.27</v>
      </c>
      <c r="V28" s="37">
        <v>391.84</v>
      </c>
      <c r="W28" s="37">
        <v>420.71</v>
      </c>
      <c r="X28" s="37">
        <v>412.45</v>
      </c>
    </row>
    <row r="29" spans="2:52" x14ac:dyDescent="0.2">
      <c r="B29" s="32">
        <v>12</v>
      </c>
      <c r="C29" s="32" t="s">
        <v>53</v>
      </c>
      <c r="D29" s="37">
        <v>14780.07</v>
      </c>
      <c r="E29" s="37">
        <v>14635.18</v>
      </c>
      <c r="F29" s="37">
        <v>14452.35</v>
      </c>
      <c r="G29" s="37">
        <v>14235.87</v>
      </c>
      <c r="H29" s="37">
        <v>14041.54</v>
      </c>
      <c r="I29" s="37">
        <v>13849.27</v>
      </c>
      <c r="J29" s="37">
        <v>13820.74</v>
      </c>
      <c r="K29" s="37">
        <v>13747.24</v>
      </c>
      <c r="L29" s="37">
        <v>13727.03</v>
      </c>
      <c r="M29" s="37">
        <v>13700</v>
      </c>
      <c r="N29" s="37">
        <v>13692.56</v>
      </c>
      <c r="O29" s="37">
        <v>13663.09</v>
      </c>
      <c r="P29" s="37">
        <v>13601.88</v>
      </c>
      <c r="Q29" s="37">
        <v>13543.52</v>
      </c>
      <c r="R29" s="37">
        <v>13485.15</v>
      </c>
      <c r="S29" s="37">
        <v>13456.14</v>
      </c>
      <c r="T29" s="37">
        <v>13416.28</v>
      </c>
      <c r="U29" s="37">
        <v>13402.17</v>
      </c>
      <c r="V29" s="37">
        <v>13402.03</v>
      </c>
      <c r="W29" s="37">
        <v>13406.84</v>
      </c>
      <c r="X29" s="37">
        <v>13374.93</v>
      </c>
    </row>
    <row r="30" spans="2:52" x14ac:dyDescent="0.2">
      <c r="B30" s="32">
        <v>15</v>
      </c>
      <c r="C30" s="32" t="s">
        <v>55</v>
      </c>
      <c r="D30" s="37">
        <v>55870.720000000001</v>
      </c>
      <c r="E30" s="37">
        <v>59628.75</v>
      </c>
      <c r="F30" s="37">
        <v>64189.46</v>
      </c>
      <c r="G30" s="37">
        <v>68795.81</v>
      </c>
      <c r="H30" s="37">
        <v>70552.34</v>
      </c>
      <c r="I30" s="37">
        <v>71919.56</v>
      </c>
      <c r="J30" s="37">
        <v>72475.78</v>
      </c>
      <c r="K30" s="37">
        <v>73012.740000000005</v>
      </c>
      <c r="L30" s="37">
        <v>73275.42</v>
      </c>
      <c r="M30" s="37">
        <v>73192.5</v>
      </c>
      <c r="N30" s="37">
        <v>73547.19</v>
      </c>
      <c r="O30" s="37">
        <v>72801.55</v>
      </c>
      <c r="P30" s="37">
        <v>70597.149999999994</v>
      </c>
      <c r="Q30" s="37">
        <v>69308.39</v>
      </c>
      <c r="R30" s="37">
        <v>68203.38</v>
      </c>
      <c r="S30" s="37">
        <v>67843.94</v>
      </c>
      <c r="T30" s="37">
        <v>67232.2</v>
      </c>
      <c r="U30" s="37">
        <v>67802.95</v>
      </c>
      <c r="V30" s="37">
        <v>67914.460000000006</v>
      </c>
      <c r="W30" s="37">
        <v>68211.33</v>
      </c>
      <c r="X30" s="37">
        <v>69464.850000000006</v>
      </c>
    </row>
    <row r="31" spans="2:52" x14ac:dyDescent="0.2">
      <c r="B31" s="32">
        <v>18</v>
      </c>
      <c r="C31" s="32" t="s">
        <v>56</v>
      </c>
      <c r="D31" s="37">
        <v>28939.81</v>
      </c>
      <c r="E31" s="37">
        <v>30409.08</v>
      </c>
      <c r="F31" s="37">
        <v>32650.16</v>
      </c>
      <c r="G31" s="37">
        <v>35452.82</v>
      </c>
      <c r="H31" s="37">
        <v>38994.949999999997</v>
      </c>
      <c r="I31" s="37">
        <v>41970.5</v>
      </c>
      <c r="J31" s="37">
        <v>43031.65</v>
      </c>
      <c r="K31" s="37">
        <v>44219.81</v>
      </c>
      <c r="L31" s="37">
        <v>44627.92</v>
      </c>
      <c r="M31" s="37">
        <v>45041.17</v>
      </c>
      <c r="N31" s="37">
        <v>45303.15</v>
      </c>
      <c r="O31" s="37">
        <v>46177.89</v>
      </c>
      <c r="P31" s="37">
        <v>48939.55</v>
      </c>
      <c r="Q31" s="37">
        <v>51346.04</v>
      </c>
      <c r="R31" s="37">
        <v>53577.68</v>
      </c>
      <c r="S31" s="37">
        <v>55016.5</v>
      </c>
      <c r="T31" s="37">
        <v>56240.13</v>
      </c>
      <c r="U31" s="37">
        <v>56211.27</v>
      </c>
      <c r="V31" s="37">
        <v>56852.98</v>
      </c>
      <c r="W31" s="37">
        <v>57194.18</v>
      </c>
      <c r="X31" s="37">
        <v>57643.63</v>
      </c>
    </row>
    <row r="32" spans="2:52" x14ac:dyDescent="0.2">
      <c r="B32" s="32">
        <v>21</v>
      </c>
      <c r="C32" s="32" t="s">
        <v>57</v>
      </c>
      <c r="D32" s="37">
        <v>3397.87</v>
      </c>
      <c r="E32" s="37">
        <v>3529.2</v>
      </c>
      <c r="F32" s="37">
        <v>3917.26</v>
      </c>
      <c r="G32" s="37">
        <v>3828.11</v>
      </c>
      <c r="H32" s="37">
        <v>2886.47</v>
      </c>
      <c r="I32" s="37">
        <v>1874.56</v>
      </c>
      <c r="J32" s="37">
        <v>1632.21</v>
      </c>
      <c r="K32" s="37">
        <v>1458.18</v>
      </c>
      <c r="L32" s="37">
        <v>1474.35</v>
      </c>
      <c r="M32" s="37">
        <v>1403.45</v>
      </c>
      <c r="N32" s="37">
        <v>1426.35</v>
      </c>
      <c r="O32" s="37">
        <v>1502.1</v>
      </c>
      <c r="P32" s="37">
        <v>15001.01</v>
      </c>
      <c r="Q32" s="37">
        <v>1464.46</v>
      </c>
      <c r="R32" s="37">
        <v>1262.67</v>
      </c>
      <c r="S32" s="37">
        <v>1198.32</v>
      </c>
      <c r="T32" s="37">
        <v>1183.42</v>
      </c>
      <c r="U32" s="37">
        <v>1292.57</v>
      </c>
      <c r="V32" s="37">
        <v>1338.05</v>
      </c>
      <c r="W32" s="37">
        <v>1373.95</v>
      </c>
      <c r="X32" s="37">
        <v>1875.16</v>
      </c>
    </row>
    <row r="33" spans="2:27" x14ac:dyDescent="0.2">
      <c r="B33" s="32">
        <v>24</v>
      </c>
      <c r="C33" s="32" t="s">
        <v>58</v>
      </c>
      <c r="D33" s="37">
        <v>362.74</v>
      </c>
      <c r="E33" s="37">
        <v>376.42</v>
      </c>
      <c r="F33" s="37">
        <v>385.58</v>
      </c>
      <c r="G33" s="37">
        <v>393.43</v>
      </c>
      <c r="H33" s="37">
        <v>399.52</v>
      </c>
      <c r="I33" s="37">
        <v>404.42</v>
      </c>
      <c r="J33" s="37">
        <v>409.94</v>
      </c>
      <c r="K33" s="37">
        <v>416.63</v>
      </c>
      <c r="L33" s="37">
        <v>422.77</v>
      </c>
      <c r="M33" s="37">
        <v>433.43</v>
      </c>
      <c r="N33" s="37">
        <v>441.88</v>
      </c>
      <c r="O33" s="37">
        <v>451.67</v>
      </c>
      <c r="P33" s="37">
        <v>461.68</v>
      </c>
      <c r="Q33" s="37">
        <v>470.23</v>
      </c>
      <c r="R33" s="37">
        <v>480.39</v>
      </c>
      <c r="S33" s="37">
        <v>486.99</v>
      </c>
      <c r="T33" s="37">
        <v>494.15</v>
      </c>
      <c r="U33" s="37">
        <v>503.04</v>
      </c>
      <c r="V33" s="37">
        <v>510.1</v>
      </c>
      <c r="W33" s="37">
        <v>511.16</v>
      </c>
      <c r="X33" s="37">
        <v>530.57000000000005</v>
      </c>
    </row>
    <row r="34" spans="2:27" x14ac:dyDescent="0.2">
      <c r="B34" s="32">
        <v>25</v>
      </c>
      <c r="C34" s="32" t="s">
        <v>59</v>
      </c>
      <c r="D34" s="37">
        <v>427.75</v>
      </c>
      <c r="E34" s="37">
        <v>415.65</v>
      </c>
      <c r="F34" s="37">
        <v>384.14</v>
      </c>
      <c r="G34" s="37">
        <v>488.49</v>
      </c>
      <c r="H34" s="37">
        <v>521.38</v>
      </c>
      <c r="I34" s="37">
        <v>442.33</v>
      </c>
      <c r="J34" s="37">
        <v>406.47</v>
      </c>
      <c r="K34" s="37">
        <v>389.67</v>
      </c>
      <c r="L34" s="37">
        <v>364.03</v>
      </c>
      <c r="M34" s="37">
        <v>325.43</v>
      </c>
      <c r="N34" s="37">
        <v>307.83</v>
      </c>
      <c r="O34" s="37">
        <v>287.99</v>
      </c>
      <c r="P34" s="37">
        <v>289.18</v>
      </c>
      <c r="Q34" s="37">
        <v>277.73</v>
      </c>
      <c r="R34" s="37">
        <v>284.89999999999998</v>
      </c>
      <c r="S34" s="37">
        <v>291.83</v>
      </c>
      <c r="T34" s="37">
        <v>275.27999999999997</v>
      </c>
      <c r="U34" s="37">
        <v>288.98</v>
      </c>
      <c r="V34" s="37">
        <v>289.5</v>
      </c>
      <c r="W34" s="37">
        <v>294.58</v>
      </c>
      <c r="X34" s="37">
        <v>264.19</v>
      </c>
      <c r="Z34" s="34"/>
      <c r="AA34" s="42"/>
    </row>
    <row r="35" spans="2:27" x14ac:dyDescent="0.2">
      <c r="B35" s="32">
        <v>27</v>
      </c>
      <c r="C35" s="32" t="s">
        <v>60</v>
      </c>
      <c r="D35" s="37">
        <v>0.01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0.01</v>
      </c>
      <c r="N35" s="37">
        <v>0.01</v>
      </c>
      <c r="O35" s="37">
        <v>0.01</v>
      </c>
      <c r="P35" s="37">
        <v>0.01</v>
      </c>
      <c r="Q35" s="37">
        <v>0.01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0.01</v>
      </c>
      <c r="X35" s="37">
        <v>0</v>
      </c>
      <c r="Z35" s="34"/>
      <c r="AA35" s="42"/>
    </row>
    <row r="36" spans="2:27" x14ac:dyDescent="0.2">
      <c r="B36" s="32">
        <v>30</v>
      </c>
      <c r="C36" s="32" t="s">
        <v>62</v>
      </c>
      <c r="D36" s="37">
        <v>468.42</v>
      </c>
      <c r="E36" s="37">
        <v>471.87</v>
      </c>
      <c r="F36" s="37">
        <v>475.29</v>
      </c>
      <c r="G36" s="37">
        <v>476.41</v>
      </c>
      <c r="H36" s="37">
        <v>474.95</v>
      </c>
      <c r="I36" s="37">
        <v>472.01</v>
      </c>
      <c r="J36" s="37">
        <v>473.31</v>
      </c>
      <c r="K36" s="37">
        <v>479.39</v>
      </c>
      <c r="L36" s="37">
        <v>487.78</v>
      </c>
      <c r="M36" s="37">
        <v>503.77</v>
      </c>
      <c r="N36" s="37">
        <v>529.26</v>
      </c>
      <c r="O36" s="37">
        <v>574.42999999999995</v>
      </c>
      <c r="P36" s="37">
        <v>626.76</v>
      </c>
      <c r="Q36" s="37">
        <v>699.55</v>
      </c>
      <c r="R36" s="37">
        <v>717.67</v>
      </c>
      <c r="S36" s="37">
        <v>779.39</v>
      </c>
      <c r="T36" s="37">
        <v>843.51</v>
      </c>
      <c r="U36" s="37">
        <v>900.05</v>
      </c>
      <c r="V36" s="37">
        <v>965.85</v>
      </c>
      <c r="W36" s="37">
        <v>1035.96</v>
      </c>
      <c r="X36" s="37">
        <v>1139.8499999999999</v>
      </c>
      <c r="AA36" s="42"/>
    </row>
    <row r="37" spans="2:27" x14ac:dyDescent="0.2">
      <c r="B37" s="32">
        <v>33</v>
      </c>
      <c r="C37" s="32" t="s">
        <v>63</v>
      </c>
      <c r="D37" s="37">
        <v>6334.67</v>
      </c>
      <c r="E37" s="37">
        <v>6379</v>
      </c>
      <c r="F37" s="37">
        <v>6386.69</v>
      </c>
      <c r="G37" s="37">
        <v>6376.93</v>
      </c>
      <c r="H37" s="37">
        <v>6335.91</v>
      </c>
      <c r="I37" s="37">
        <v>6361.94</v>
      </c>
      <c r="J37" s="37">
        <v>6370.79</v>
      </c>
      <c r="K37" s="37">
        <v>6366.53</v>
      </c>
      <c r="L37" s="37">
        <v>6364.96</v>
      </c>
      <c r="M37" s="37">
        <v>6353.48</v>
      </c>
      <c r="N37" s="37">
        <v>6347.41</v>
      </c>
      <c r="O37" s="37">
        <v>6375</v>
      </c>
      <c r="P37" s="37">
        <v>6349.6</v>
      </c>
      <c r="Q37" s="37">
        <v>6365.66</v>
      </c>
      <c r="R37" s="37">
        <v>6433.88</v>
      </c>
      <c r="S37" s="37">
        <v>6404.7</v>
      </c>
      <c r="T37" s="37">
        <v>6488.59</v>
      </c>
      <c r="U37" s="37">
        <v>6586.95</v>
      </c>
      <c r="V37" s="37">
        <v>6746.07</v>
      </c>
      <c r="W37" s="37">
        <v>6711.69</v>
      </c>
      <c r="X37" s="37">
        <v>6734.57</v>
      </c>
      <c r="AA37" s="42"/>
    </row>
    <row r="38" spans="2:27" x14ac:dyDescent="0.2"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AA38" s="42"/>
    </row>
    <row r="39" spans="2:27" x14ac:dyDescent="0.2">
      <c r="B39" s="28" t="s">
        <v>45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 spans="2:27" x14ac:dyDescent="0.2">
      <c r="B40" s="28" t="s">
        <v>68</v>
      </c>
      <c r="C40" s="28"/>
      <c r="D40" s="46" t="s">
        <v>69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 spans="2:27" x14ac:dyDescent="0.2">
      <c r="B41" s="31" t="s">
        <v>67</v>
      </c>
      <c r="C41" s="31" t="s">
        <v>66</v>
      </c>
      <c r="D41" s="31">
        <v>2001</v>
      </c>
      <c r="E41" s="31">
        <v>2002</v>
      </c>
      <c r="F41" s="31">
        <v>2003</v>
      </c>
      <c r="G41" s="31">
        <v>2004</v>
      </c>
      <c r="H41" s="31">
        <v>2005</v>
      </c>
      <c r="I41" s="31">
        <v>2006</v>
      </c>
      <c r="J41" s="31">
        <v>2007</v>
      </c>
      <c r="K41" s="31">
        <v>2008</v>
      </c>
      <c r="L41" s="31">
        <v>2009</v>
      </c>
      <c r="M41" s="31">
        <v>2010</v>
      </c>
      <c r="N41" s="31">
        <v>2011</v>
      </c>
      <c r="O41" s="31">
        <v>2012</v>
      </c>
      <c r="P41" s="31">
        <v>2013</v>
      </c>
      <c r="Q41" s="31">
        <v>2014</v>
      </c>
      <c r="R41" s="31">
        <v>2015</v>
      </c>
      <c r="S41" s="31">
        <v>2016</v>
      </c>
      <c r="T41" s="31">
        <v>2017</v>
      </c>
      <c r="U41" s="31">
        <v>2018</v>
      </c>
      <c r="V41" s="31">
        <v>2019</v>
      </c>
      <c r="W41" s="31">
        <v>2020</v>
      </c>
      <c r="X41" s="31">
        <v>2021</v>
      </c>
    </row>
    <row r="42" spans="2:27" x14ac:dyDescent="0.2">
      <c r="B42" s="32">
        <v>3</v>
      </c>
      <c r="C42" s="32" t="s">
        <v>65</v>
      </c>
      <c r="D42" s="37">
        <v>412325.65</v>
      </c>
      <c r="E42" s="37">
        <v>408416.09</v>
      </c>
      <c r="F42" s="37" t="s">
        <v>46</v>
      </c>
      <c r="G42" s="37">
        <v>396368.72</v>
      </c>
      <c r="H42" s="37">
        <v>392167</v>
      </c>
      <c r="I42" s="37">
        <v>389076.52</v>
      </c>
      <c r="J42" s="37">
        <v>386511.48</v>
      </c>
      <c r="K42" s="37">
        <v>383662.99</v>
      </c>
      <c r="L42" s="37">
        <v>382593.8</v>
      </c>
      <c r="M42" s="37">
        <v>382075.8</v>
      </c>
      <c r="N42" s="37">
        <v>380916.88</v>
      </c>
      <c r="O42" s="37">
        <v>380196.7</v>
      </c>
      <c r="P42" s="37">
        <v>379519.91</v>
      </c>
      <c r="Q42" s="37">
        <v>378502.52</v>
      </c>
      <c r="R42" s="37">
        <v>377339.19</v>
      </c>
      <c r="S42" s="37">
        <v>376296.92</v>
      </c>
      <c r="T42" s="37">
        <v>375218.1</v>
      </c>
      <c r="U42" s="37">
        <v>373466.34</v>
      </c>
      <c r="V42" s="37">
        <v>372287.09</v>
      </c>
      <c r="W42" s="37">
        <v>370397.4</v>
      </c>
      <c r="X42" s="37">
        <v>365442.57</v>
      </c>
    </row>
    <row r="43" spans="2:27" x14ac:dyDescent="0.2">
      <c r="B43" s="32">
        <v>4</v>
      </c>
      <c r="C43" s="32" t="s">
        <v>50</v>
      </c>
      <c r="D43" s="37">
        <v>21086.47</v>
      </c>
      <c r="E43" s="37">
        <v>20720.330000000002</v>
      </c>
      <c r="F43" s="37">
        <v>20237.61</v>
      </c>
      <c r="G43" s="37">
        <v>20033.740000000002</v>
      </c>
      <c r="H43" s="37">
        <v>19844.47</v>
      </c>
      <c r="I43" s="37">
        <v>19718.650000000001</v>
      </c>
      <c r="J43" s="37">
        <v>19629.77</v>
      </c>
      <c r="K43" s="37">
        <v>19557.150000000001</v>
      </c>
      <c r="L43" s="37">
        <v>19520.650000000001</v>
      </c>
      <c r="M43" s="37">
        <v>19476.16</v>
      </c>
      <c r="N43" s="37">
        <v>19652.8</v>
      </c>
      <c r="O43" s="37">
        <v>19663.29</v>
      </c>
      <c r="P43" s="37">
        <v>19551.650000000001</v>
      </c>
      <c r="Q43" s="37">
        <v>19548</v>
      </c>
      <c r="R43" s="37">
        <v>19409.68</v>
      </c>
      <c r="S43" s="37">
        <v>19318.560000000001</v>
      </c>
      <c r="T43" s="37">
        <v>19231.28</v>
      </c>
      <c r="U43" s="37">
        <v>19186.36</v>
      </c>
      <c r="V43" s="37">
        <v>19142.64</v>
      </c>
      <c r="W43" s="37">
        <v>18976.330000000002</v>
      </c>
      <c r="X43" s="37">
        <v>18894.189999999999</v>
      </c>
    </row>
    <row r="44" spans="2:27" x14ac:dyDescent="0.2">
      <c r="B44" s="32">
        <v>9</v>
      </c>
      <c r="C44" s="32" t="s">
        <v>51</v>
      </c>
      <c r="D44" s="37">
        <v>23.61</v>
      </c>
      <c r="E44" s="37">
        <v>23.68</v>
      </c>
      <c r="F44" s="37">
        <v>23.57</v>
      </c>
      <c r="G44" s="37">
        <v>24.39</v>
      </c>
      <c r="H44" s="37">
        <v>29.12</v>
      </c>
      <c r="I44" s="37">
        <v>29.33</v>
      </c>
      <c r="J44" s="37">
        <v>29.48</v>
      </c>
      <c r="K44" s="37">
        <v>29.68</v>
      </c>
      <c r="L44" s="37">
        <v>30.68</v>
      </c>
      <c r="M44" s="37">
        <v>32.380000000000003</v>
      </c>
      <c r="N44" s="37">
        <v>37.520000000000003</v>
      </c>
      <c r="O44" s="37">
        <v>51.11</v>
      </c>
      <c r="P44" s="37">
        <v>113.59</v>
      </c>
      <c r="Q44" s="37">
        <v>115.45</v>
      </c>
      <c r="R44" s="37">
        <v>118.26</v>
      </c>
      <c r="S44" s="37">
        <v>119.65</v>
      </c>
      <c r="T44" s="37">
        <v>131.51</v>
      </c>
      <c r="U44" s="37">
        <v>124.93</v>
      </c>
      <c r="V44" s="37">
        <v>132.91</v>
      </c>
      <c r="W44" s="37">
        <v>137.43</v>
      </c>
      <c r="X44" s="37">
        <v>157.57</v>
      </c>
    </row>
    <row r="45" spans="2:27" x14ac:dyDescent="0.2">
      <c r="B45" s="32">
        <v>11</v>
      </c>
      <c r="C45" s="32" t="s">
        <v>52</v>
      </c>
      <c r="D45" s="37">
        <v>1817.75</v>
      </c>
      <c r="E45" s="37">
        <v>1846.09</v>
      </c>
      <c r="F45" s="37">
        <v>1869</v>
      </c>
      <c r="G45" s="37">
        <v>1779.55</v>
      </c>
      <c r="H45" s="37">
        <v>1784.62</v>
      </c>
      <c r="I45" s="37">
        <v>1811.81</v>
      </c>
      <c r="J45" s="37">
        <v>1803.81</v>
      </c>
      <c r="K45" s="37">
        <v>1801.51</v>
      </c>
      <c r="L45" s="37">
        <v>1801.58</v>
      </c>
      <c r="M45" s="37">
        <v>1729.36</v>
      </c>
      <c r="N45" s="37">
        <v>1820.02</v>
      </c>
      <c r="O45" s="37">
        <v>1872.47</v>
      </c>
      <c r="P45" s="37">
        <v>1848.51</v>
      </c>
      <c r="Q45" s="37">
        <v>1871.02</v>
      </c>
      <c r="R45" s="37">
        <v>1934.45</v>
      </c>
      <c r="S45" s="37">
        <v>2050.2600000000002</v>
      </c>
      <c r="T45" s="37">
        <v>2098.38</v>
      </c>
      <c r="U45" s="37">
        <v>2213.04</v>
      </c>
      <c r="V45" s="37">
        <v>2076.8000000000002</v>
      </c>
      <c r="W45" s="37">
        <v>2175.02</v>
      </c>
      <c r="X45" s="37">
        <v>2189.9299999999998</v>
      </c>
    </row>
    <row r="46" spans="2:27" x14ac:dyDescent="0.2">
      <c r="B46" s="32">
        <v>12</v>
      </c>
      <c r="C46" s="32" t="s">
        <v>53</v>
      </c>
      <c r="D46" s="37">
        <v>7216.52</v>
      </c>
      <c r="E46" s="37">
        <v>7099.19</v>
      </c>
      <c r="F46" s="37">
        <v>7066.06</v>
      </c>
      <c r="G46" s="37">
        <v>7092.98</v>
      </c>
      <c r="H46" s="37">
        <v>7075.49</v>
      </c>
      <c r="I46" s="37">
        <v>6944.8</v>
      </c>
      <c r="J46" s="37">
        <v>6957.33</v>
      </c>
      <c r="K46" s="37">
        <v>6855.03</v>
      </c>
      <c r="L46" s="37">
        <v>6849.03</v>
      </c>
      <c r="M46" s="37">
        <v>6966.52</v>
      </c>
      <c r="N46" s="37">
        <v>6904.81</v>
      </c>
      <c r="O46" s="37">
        <v>6853.99</v>
      </c>
      <c r="P46" s="37">
        <v>6847.74</v>
      </c>
      <c r="Q46" s="37">
        <v>6923.42</v>
      </c>
      <c r="R46" s="37">
        <v>6992.8</v>
      </c>
      <c r="S46" s="37">
        <v>7075.52</v>
      </c>
      <c r="T46" s="37">
        <v>6939.85</v>
      </c>
      <c r="U46" s="37">
        <v>6933.34</v>
      </c>
      <c r="V46" s="37">
        <v>7079.54</v>
      </c>
      <c r="W46" s="37">
        <v>7071.16</v>
      </c>
      <c r="X46" s="37">
        <v>7097.91</v>
      </c>
    </row>
    <row r="47" spans="2:27" x14ac:dyDescent="0.2">
      <c r="B47" s="32">
        <v>15</v>
      </c>
      <c r="C47" s="32" t="s">
        <v>55</v>
      </c>
      <c r="D47" s="37">
        <v>45452.88</v>
      </c>
      <c r="E47" s="37">
        <v>57899.33</v>
      </c>
      <c r="F47" s="37">
        <v>63215.32</v>
      </c>
      <c r="G47" s="37">
        <v>66754.3</v>
      </c>
      <c r="H47" s="37">
        <v>68702.240000000005</v>
      </c>
      <c r="I47" s="37">
        <v>70932.86</v>
      </c>
      <c r="J47" s="37">
        <v>73082.509999999995</v>
      </c>
      <c r="K47" s="37">
        <v>75330.429999999993</v>
      </c>
      <c r="L47" s="37">
        <v>75722.789999999994</v>
      </c>
      <c r="M47" s="37">
        <v>75227.399999999994</v>
      </c>
      <c r="N47" s="37">
        <v>75457.55</v>
      </c>
      <c r="O47" s="37">
        <v>74199.179999999993</v>
      </c>
      <c r="P47" s="37">
        <v>71721.06</v>
      </c>
      <c r="Q47" s="37">
        <v>70450.25</v>
      </c>
      <c r="R47" s="37">
        <v>69701.649999999994</v>
      </c>
      <c r="S47" s="37">
        <v>69458.02</v>
      </c>
      <c r="T47" s="37">
        <v>69239.850000000006</v>
      </c>
      <c r="U47" s="37">
        <v>70164.039999999994</v>
      </c>
      <c r="V47" s="37">
        <v>70074.14</v>
      </c>
      <c r="W47" s="37">
        <v>71287.77</v>
      </c>
      <c r="X47" s="37">
        <v>74981.039999999994</v>
      </c>
    </row>
    <row r="48" spans="2:27" x14ac:dyDescent="0.2">
      <c r="B48" s="32">
        <v>18</v>
      </c>
      <c r="C48" s="32" t="s">
        <v>56</v>
      </c>
      <c r="D48" s="37">
        <v>3695.75</v>
      </c>
      <c r="E48" s="37">
        <v>4474.32</v>
      </c>
      <c r="F48" s="37">
        <v>6445.45</v>
      </c>
      <c r="G48" s="37">
        <v>8621.6</v>
      </c>
      <c r="H48" s="37">
        <v>11467.74</v>
      </c>
      <c r="I48" s="37">
        <v>12867.26</v>
      </c>
      <c r="J48" s="37">
        <v>13629.96</v>
      </c>
      <c r="K48" s="37">
        <v>14451.41</v>
      </c>
      <c r="L48" s="37">
        <v>15216.72</v>
      </c>
      <c r="M48" s="37">
        <v>16298.72</v>
      </c>
      <c r="N48" s="37">
        <v>17013.78</v>
      </c>
      <c r="O48" s="37">
        <v>18690.04</v>
      </c>
      <c r="P48" s="37">
        <v>21678.89</v>
      </c>
      <c r="Q48" s="37">
        <v>23912.54</v>
      </c>
      <c r="R48" s="37">
        <v>25965.93</v>
      </c>
      <c r="S48" s="37">
        <v>27191.78</v>
      </c>
      <c r="T48" s="37">
        <v>28559.87</v>
      </c>
      <c r="U48" s="37">
        <v>29318.22</v>
      </c>
      <c r="V48" s="37">
        <v>30459</v>
      </c>
      <c r="W48" s="37">
        <v>31117.53</v>
      </c>
      <c r="X48" s="37">
        <v>31660.65</v>
      </c>
    </row>
    <row r="49" spans="2:24" x14ac:dyDescent="0.2">
      <c r="B49" s="32">
        <v>21</v>
      </c>
      <c r="C49" s="32" t="s">
        <v>57</v>
      </c>
      <c r="D49" s="37">
        <v>2687.84</v>
      </c>
      <c r="E49" s="37">
        <v>2702.21</v>
      </c>
      <c r="F49" s="37">
        <v>2731.1</v>
      </c>
      <c r="G49" s="37">
        <v>2512.6</v>
      </c>
      <c r="H49" s="37">
        <v>2154.4299999999998</v>
      </c>
      <c r="I49" s="37">
        <v>1724.4</v>
      </c>
      <c r="J49" s="37">
        <v>5652.82</v>
      </c>
      <c r="K49" s="37">
        <v>1415.9</v>
      </c>
      <c r="L49" s="37">
        <v>1398.07</v>
      </c>
      <c r="M49" s="37">
        <v>1395.71</v>
      </c>
      <c r="N49" s="37">
        <v>1509.1</v>
      </c>
      <c r="O49" s="37">
        <v>1679.18</v>
      </c>
      <c r="P49" s="37">
        <v>1888.85</v>
      </c>
      <c r="Q49" s="37">
        <v>1955.07</v>
      </c>
      <c r="R49" s="37">
        <v>1868.03</v>
      </c>
      <c r="S49" s="37">
        <v>1828.23</v>
      </c>
      <c r="T49" s="37">
        <v>1819.15</v>
      </c>
      <c r="U49" s="37">
        <v>1903.43</v>
      </c>
      <c r="V49" s="37">
        <v>2003.91</v>
      </c>
      <c r="W49" s="37">
        <v>2063.94</v>
      </c>
      <c r="X49" s="37">
        <v>2715.75</v>
      </c>
    </row>
    <row r="50" spans="2:24" x14ac:dyDescent="0.2">
      <c r="B50" s="32">
        <v>24</v>
      </c>
      <c r="C50" s="32" t="s">
        <v>58</v>
      </c>
      <c r="D50" s="37">
        <v>66.930000000000007</v>
      </c>
      <c r="E50" s="37">
        <v>71.05</v>
      </c>
      <c r="F50" s="37">
        <v>74.959999999999994</v>
      </c>
      <c r="G50" s="37">
        <v>78.14</v>
      </c>
      <c r="H50" s="37">
        <v>81.319999999999993</v>
      </c>
      <c r="I50" s="37">
        <v>83.65</v>
      </c>
      <c r="J50" s="37">
        <v>85.99</v>
      </c>
      <c r="K50" s="37">
        <v>89.3</v>
      </c>
      <c r="L50" s="37">
        <v>91.63</v>
      </c>
      <c r="M50" s="37">
        <v>99.29</v>
      </c>
      <c r="N50" s="37">
        <v>102.62</v>
      </c>
      <c r="O50" s="37">
        <v>106.92</v>
      </c>
      <c r="P50" s="37">
        <v>114.65</v>
      </c>
      <c r="Q50" s="37">
        <v>122.73</v>
      </c>
      <c r="R50" s="37">
        <v>126.18</v>
      </c>
      <c r="S50" s="37">
        <v>129.78</v>
      </c>
      <c r="T50" s="37">
        <v>132.77000000000001</v>
      </c>
      <c r="U50" s="37">
        <v>135.41</v>
      </c>
      <c r="V50" s="37">
        <v>136.96</v>
      </c>
      <c r="W50" s="37">
        <v>137.29</v>
      </c>
      <c r="X50" s="37">
        <v>143.41999999999999</v>
      </c>
    </row>
    <row r="51" spans="2:24" x14ac:dyDescent="0.2">
      <c r="B51" s="32">
        <v>25</v>
      </c>
      <c r="C51" s="32" t="s">
        <v>59</v>
      </c>
      <c r="D51" s="37">
        <v>116.65</v>
      </c>
      <c r="E51" s="37">
        <v>116.09</v>
      </c>
      <c r="F51" s="37">
        <v>120.45</v>
      </c>
      <c r="G51" s="37">
        <v>128.24</v>
      </c>
      <c r="H51" s="37">
        <v>126.27</v>
      </c>
      <c r="I51" s="37">
        <v>128.35</v>
      </c>
      <c r="J51" s="37">
        <v>128.59</v>
      </c>
      <c r="K51" s="37">
        <v>124.42</v>
      </c>
      <c r="L51" s="37">
        <v>122.56</v>
      </c>
      <c r="M51" s="37">
        <v>116.48</v>
      </c>
      <c r="N51" s="37">
        <v>114.52</v>
      </c>
      <c r="O51" s="37">
        <v>115.17</v>
      </c>
      <c r="P51" s="37">
        <v>122.71</v>
      </c>
      <c r="Q51" s="37">
        <v>118.07</v>
      </c>
      <c r="R51" s="37">
        <v>106.26</v>
      </c>
      <c r="S51" s="37">
        <v>102.87</v>
      </c>
      <c r="T51" s="37">
        <v>101.71</v>
      </c>
      <c r="U51" s="37">
        <v>103.53</v>
      </c>
      <c r="V51" s="37">
        <v>97.74</v>
      </c>
      <c r="W51" s="37">
        <v>98.16</v>
      </c>
      <c r="X51" s="37">
        <v>134.66999999999999</v>
      </c>
    </row>
    <row r="52" spans="2:24" x14ac:dyDescent="0.2">
      <c r="B52" s="32">
        <v>27</v>
      </c>
      <c r="C52" s="32" t="s">
        <v>60</v>
      </c>
      <c r="D52" s="37">
        <v>0.01</v>
      </c>
      <c r="E52" s="37">
        <v>0.01</v>
      </c>
      <c r="F52" s="37">
        <v>0.01</v>
      </c>
      <c r="G52" s="37">
        <v>0.01</v>
      </c>
      <c r="H52" s="37">
        <v>0.01</v>
      </c>
      <c r="I52" s="37">
        <v>0.01</v>
      </c>
      <c r="J52" s="37">
        <v>0.01</v>
      </c>
      <c r="K52" s="37">
        <v>0.01</v>
      </c>
      <c r="L52" s="37">
        <v>0.01</v>
      </c>
      <c r="M52" s="37">
        <v>0.01</v>
      </c>
      <c r="N52" s="37">
        <v>0.01</v>
      </c>
      <c r="O52" s="37">
        <v>0</v>
      </c>
      <c r="P52" s="37">
        <v>0</v>
      </c>
      <c r="Q52" s="37">
        <v>0</v>
      </c>
      <c r="R52" s="37">
        <v>0</v>
      </c>
      <c r="S52" s="37">
        <v>0.01</v>
      </c>
      <c r="T52" s="37">
        <v>0.01</v>
      </c>
      <c r="U52" s="37">
        <v>0.01</v>
      </c>
      <c r="V52" s="37">
        <v>0.02</v>
      </c>
      <c r="W52" s="37">
        <v>0.01</v>
      </c>
      <c r="X52" s="37">
        <v>0</v>
      </c>
    </row>
    <row r="53" spans="2:24" x14ac:dyDescent="0.2">
      <c r="B53" s="32">
        <v>30</v>
      </c>
      <c r="C53" s="32" t="s">
        <v>62</v>
      </c>
      <c r="D53" s="37">
        <v>82.4</v>
      </c>
      <c r="E53" s="37">
        <v>81.16</v>
      </c>
      <c r="F53" s="37">
        <v>80.959999999999994</v>
      </c>
      <c r="G53" s="37">
        <v>81.180000000000007</v>
      </c>
      <c r="H53" s="37">
        <v>80.22</v>
      </c>
      <c r="I53" s="37">
        <v>79.489999999999995</v>
      </c>
      <c r="J53" s="37">
        <v>80.59</v>
      </c>
      <c r="K53" s="37">
        <v>82.52</v>
      </c>
      <c r="L53" s="37">
        <v>82.99</v>
      </c>
      <c r="M53" s="37">
        <v>83.81</v>
      </c>
      <c r="N53" s="37">
        <v>86.9</v>
      </c>
      <c r="O53" s="37">
        <v>93.19</v>
      </c>
      <c r="P53" s="37">
        <v>105.13</v>
      </c>
      <c r="Q53" s="37">
        <v>115.43</v>
      </c>
      <c r="R53" s="37">
        <v>128.08000000000001</v>
      </c>
      <c r="S53" s="37">
        <v>150.16999999999999</v>
      </c>
      <c r="T53" s="37">
        <v>177.37</v>
      </c>
      <c r="U53" s="37">
        <v>201.95</v>
      </c>
      <c r="V53" s="37">
        <v>232.29</v>
      </c>
      <c r="W53" s="37">
        <v>253.25</v>
      </c>
      <c r="X53" s="37">
        <v>286.52</v>
      </c>
    </row>
    <row r="54" spans="2:24" x14ac:dyDescent="0.2">
      <c r="B54" s="32">
        <v>33</v>
      </c>
      <c r="C54" s="32" t="s">
        <v>63</v>
      </c>
      <c r="D54" s="37">
        <v>5521.62</v>
      </c>
      <c r="E54" s="37">
        <v>5644.53</v>
      </c>
      <c r="F54" s="37">
        <v>5641.4</v>
      </c>
      <c r="G54" s="37">
        <v>5618.64</v>
      </c>
      <c r="H54" s="37">
        <v>5581.15</v>
      </c>
      <c r="I54" s="37">
        <v>5696.96</v>
      </c>
      <c r="J54" s="37">
        <v>5652.82</v>
      </c>
      <c r="K54" s="37">
        <v>5693.73</v>
      </c>
      <c r="L54" s="37">
        <v>5663.56</v>
      </c>
      <c r="M54" s="37">
        <v>5592.42</v>
      </c>
      <c r="N54" s="37">
        <v>5567.58</v>
      </c>
      <c r="O54" s="37">
        <v>5602.83</v>
      </c>
      <c r="P54" s="37">
        <v>5581.39</v>
      </c>
      <c r="Q54" s="37">
        <v>5457.58</v>
      </c>
      <c r="R54" s="37">
        <v>5402.63</v>
      </c>
      <c r="S54" s="37">
        <v>5372.3</v>
      </c>
      <c r="T54" s="37">
        <v>5444.82</v>
      </c>
      <c r="U54" s="37">
        <v>5343.46</v>
      </c>
      <c r="V54" s="37">
        <v>5371.03</v>
      </c>
      <c r="W54" s="37">
        <v>5378.79</v>
      </c>
      <c r="X54" s="37">
        <v>5389.93</v>
      </c>
    </row>
    <row r="56" spans="2:24" x14ac:dyDescent="0.2">
      <c r="B56" s="28" t="s">
        <v>47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</row>
    <row r="57" spans="2:24" x14ac:dyDescent="0.2">
      <c r="B57" s="28" t="s">
        <v>68</v>
      </c>
      <c r="C57" s="28"/>
      <c r="D57" s="46" t="s">
        <v>69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spans="2:24" x14ac:dyDescent="0.2">
      <c r="B58" s="31" t="s">
        <v>67</v>
      </c>
      <c r="C58" s="31" t="s">
        <v>66</v>
      </c>
      <c r="D58" s="31">
        <v>2001</v>
      </c>
      <c r="E58" s="31">
        <v>2002</v>
      </c>
      <c r="F58" s="31">
        <v>2003</v>
      </c>
      <c r="G58" s="31">
        <v>2004</v>
      </c>
      <c r="H58" s="31">
        <v>2005</v>
      </c>
      <c r="I58" s="31">
        <v>2006</v>
      </c>
      <c r="J58" s="31">
        <v>2007</v>
      </c>
      <c r="K58" s="31">
        <v>2008</v>
      </c>
      <c r="L58" s="31">
        <v>2009</v>
      </c>
      <c r="M58" s="31">
        <v>2010</v>
      </c>
      <c r="N58" s="31">
        <v>2011</v>
      </c>
      <c r="O58" s="31">
        <v>2012</v>
      </c>
      <c r="P58" s="31">
        <v>2013</v>
      </c>
      <c r="Q58" s="31">
        <v>2014</v>
      </c>
      <c r="R58" s="31">
        <v>2015</v>
      </c>
      <c r="S58" s="31">
        <v>2016</v>
      </c>
      <c r="T58" s="31">
        <v>2017</v>
      </c>
      <c r="U58" s="31">
        <v>2018</v>
      </c>
      <c r="V58" s="31">
        <v>2019</v>
      </c>
      <c r="W58" s="31">
        <v>2020</v>
      </c>
      <c r="X58" s="31">
        <v>2021</v>
      </c>
    </row>
    <row r="59" spans="2:24" x14ac:dyDescent="0.2">
      <c r="B59" s="32">
        <v>3</v>
      </c>
      <c r="C59" s="32" t="s">
        <v>65</v>
      </c>
      <c r="D59" s="37">
        <v>862960</v>
      </c>
      <c r="E59" s="37">
        <v>856518</v>
      </c>
      <c r="F59" s="37">
        <v>848774</v>
      </c>
      <c r="G59" s="37">
        <v>842091</v>
      </c>
      <c r="H59" s="37">
        <v>836296</v>
      </c>
      <c r="I59" s="37">
        <v>832169</v>
      </c>
      <c r="J59" s="37">
        <v>829844</v>
      </c>
      <c r="K59" s="37">
        <v>826173</v>
      </c>
      <c r="L59" s="37">
        <v>824916</v>
      </c>
      <c r="M59" s="37">
        <v>822772</v>
      </c>
      <c r="N59" s="37">
        <v>820050</v>
      </c>
      <c r="O59" s="37">
        <v>817422</v>
      </c>
      <c r="P59" s="37">
        <v>815885</v>
      </c>
      <c r="Q59" s="37">
        <v>813128</v>
      </c>
      <c r="R59" s="37">
        <v>809891</v>
      </c>
      <c r="S59" s="37">
        <v>805808</v>
      </c>
      <c r="T59" s="37">
        <v>801255</v>
      </c>
      <c r="U59" s="37">
        <v>796009</v>
      </c>
      <c r="V59" s="37">
        <v>790403</v>
      </c>
      <c r="W59" s="37">
        <v>787280</v>
      </c>
      <c r="X59" s="37">
        <v>780196</v>
      </c>
    </row>
    <row r="60" spans="2:24" x14ac:dyDescent="0.2">
      <c r="B60" s="32">
        <v>4</v>
      </c>
      <c r="C60" s="32" t="s">
        <v>50</v>
      </c>
      <c r="D60" s="37">
        <v>13434</v>
      </c>
      <c r="E60" s="37">
        <v>13122</v>
      </c>
      <c r="F60" s="37">
        <v>13029</v>
      </c>
      <c r="G60" s="37">
        <v>13061</v>
      </c>
      <c r="H60" s="37">
        <v>13305</v>
      </c>
      <c r="I60" s="37">
        <v>13325</v>
      </c>
      <c r="J60" s="37">
        <v>13137</v>
      </c>
      <c r="K60" s="37">
        <v>12999</v>
      </c>
      <c r="L60" s="37">
        <v>12970</v>
      </c>
      <c r="M60" s="37">
        <v>12957</v>
      </c>
      <c r="N60" s="37">
        <v>13068</v>
      </c>
      <c r="O60" s="37">
        <v>13227</v>
      </c>
      <c r="P60" s="37">
        <v>13483</v>
      </c>
      <c r="Q60" s="37">
        <v>13458</v>
      </c>
      <c r="R60" s="37">
        <v>13214</v>
      </c>
      <c r="S60" s="37">
        <v>13067</v>
      </c>
      <c r="T60" s="37">
        <v>13023</v>
      </c>
      <c r="U60" s="37">
        <v>12891</v>
      </c>
      <c r="V60" s="37">
        <v>12673</v>
      </c>
      <c r="W60" s="37">
        <v>12537</v>
      </c>
      <c r="X60" s="37">
        <v>12480</v>
      </c>
    </row>
    <row r="61" spans="2:24" x14ac:dyDescent="0.2">
      <c r="B61" s="32">
        <v>9</v>
      </c>
      <c r="C61" s="32" t="s">
        <v>51</v>
      </c>
      <c r="D61" s="37">
        <v>34</v>
      </c>
      <c r="E61" s="37">
        <v>35</v>
      </c>
      <c r="F61" s="37">
        <v>34</v>
      </c>
      <c r="G61" s="37">
        <v>35</v>
      </c>
      <c r="H61" s="37">
        <v>37</v>
      </c>
      <c r="I61" s="37">
        <v>37</v>
      </c>
      <c r="J61" s="37">
        <v>36</v>
      </c>
      <c r="K61" s="37">
        <v>36</v>
      </c>
      <c r="L61" s="37">
        <v>37</v>
      </c>
      <c r="M61" s="37">
        <v>40</v>
      </c>
      <c r="N61" s="37">
        <v>43</v>
      </c>
      <c r="O61" s="37">
        <v>45</v>
      </c>
      <c r="P61" s="37">
        <v>74</v>
      </c>
      <c r="Q61" s="37">
        <v>74</v>
      </c>
      <c r="R61" s="37">
        <v>75</v>
      </c>
      <c r="S61" s="37">
        <v>74</v>
      </c>
      <c r="T61" s="37">
        <v>83</v>
      </c>
      <c r="U61" s="37">
        <v>74</v>
      </c>
      <c r="V61" s="37">
        <v>76</v>
      </c>
      <c r="W61" s="37">
        <v>72</v>
      </c>
      <c r="X61" s="37">
        <v>82</v>
      </c>
    </row>
    <row r="62" spans="2:24" x14ac:dyDescent="0.2">
      <c r="B62" s="32">
        <v>11</v>
      </c>
      <c r="C62" s="32" t="s">
        <v>52</v>
      </c>
      <c r="D62" s="37">
        <v>51151</v>
      </c>
      <c r="E62" s="37">
        <v>49922</v>
      </c>
      <c r="F62" s="37">
        <v>50384</v>
      </c>
      <c r="G62" s="37">
        <v>50251</v>
      </c>
      <c r="H62" s="37">
        <v>52048</v>
      </c>
      <c r="I62" s="37">
        <v>52751</v>
      </c>
      <c r="J62" s="37">
        <v>52218</v>
      </c>
      <c r="K62" s="37">
        <v>51265</v>
      </c>
      <c r="L62" s="37">
        <v>50910</v>
      </c>
      <c r="M62" s="37">
        <v>50674</v>
      </c>
      <c r="N62" s="37">
        <v>51765</v>
      </c>
      <c r="O62" s="37">
        <v>50385</v>
      </c>
      <c r="P62" s="37">
        <v>52339</v>
      </c>
      <c r="Q62" s="37">
        <v>53023</v>
      </c>
      <c r="R62" s="37">
        <v>53717</v>
      </c>
      <c r="S62" s="37">
        <v>52923</v>
      </c>
      <c r="T62" s="37">
        <v>52612</v>
      </c>
      <c r="U62" s="37">
        <v>50029</v>
      </c>
      <c r="V62" s="37">
        <v>46891</v>
      </c>
      <c r="W62" s="37">
        <v>42615</v>
      </c>
      <c r="X62" s="37">
        <v>37021</v>
      </c>
    </row>
    <row r="63" spans="2:24" x14ac:dyDescent="0.2">
      <c r="B63" s="32">
        <v>12</v>
      </c>
      <c r="C63" s="32" t="s">
        <v>53</v>
      </c>
      <c r="D63" s="37">
        <v>133070</v>
      </c>
      <c r="E63" s="37">
        <v>134171</v>
      </c>
      <c r="F63" s="37">
        <v>133422</v>
      </c>
      <c r="G63" s="37">
        <v>133663</v>
      </c>
      <c r="H63" s="37">
        <v>131795</v>
      </c>
      <c r="I63" s="37">
        <v>131309</v>
      </c>
      <c r="J63" s="37">
        <v>131340</v>
      </c>
      <c r="K63" s="37">
        <v>132207</v>
      </c>
      <c r="L63" s="37">
        <v>132318</v>
      </c>
      <c r="M63" s="37">
        <v>132483</v>
      </c>
      <c r="N63" s="37">
        <v>131961</v>
      </c>
      <c r="O63" s="37">
        <v>133392</v>
      </c>
      <c r="P63" s="37">
        <v>130680</v>
      </c>
      <c r="Q63" s="37">
        <v>129578</v>
      </c>
      <c r="R63" s="37">
        <v>128248</v>
      </c>
      <c r="S63" s="37">
        <v>128265</v>
      </c>
      <c r="T63" s="37">
        <v>127967</v>
      </c>
      <c r="U63" s="37">
        <v>129759</v>
      </c>
      <c r="V63" s="37">
        <v>132352</v>
      </c>
      <c r="W63" s="37">
        <v>135609</v>
      </c>
      <c r="X63" s="37">
        <v>139047</v>
      </c>
    </row>
    <row r="64" spans="2:24" x14ac:dyDescent="0.2">
      <c r="B64" s="32">
        <v>13</v>
      </c>
      <c r="C64" s="32" t="s">
        <v>54</v>
      </c>
      <c r="D64" s="37">
        <v>31743</v>
      </c>
      <c r="E64" s="37">
        <v>31731</v>
      </c>
      <c r="F64" s="37">
        <v>31722</v>
      </c>
      <c r="G64" s="37">
        <v>31735</v>
      </c>
      <c r="H64" s="37">
        <v>31746</v>
      </c>
      <c r="I64" s="37">
        <v>31854</v>
      </c>
      <c r="J64" s="37">
        <v>31917</v>
      </c>
      <c r="K64" s="37">
        <v>31940</v>
      </c>
      <c r="L64" s="37">
        <v>31937</v>
      </c>
      <c r="M64" s="37">
        <v>31945</v>
      </c>
      <c r="N64" s="37">
        <v>31890</v>
      </c>
      <c r="O64" s="37">
        <v>31817</v>
      </c>
      <c r="P64" s="37">
        <v>31768</v>
      </c>
      <c r="Q64" s="37">
        <v>31968</v>
      </c>
      <c r="R64" s="37">
        <v>31939</v>
      </c>
      <c r="S64" s="37">
        <v>31704</v>
      </c>
      <c r="T64" s="37">
        <v>31478</v>
      </c>
      <c r="U64" s="37">
        <v>31301</v>
      </c>
      <c r="V64" s="37">
        <v>31350</v>
      </c>
      <c r="W64" s="37">
        <v>30624</v>
      </c>
      <c r="X64" s="37">
        <v>30722</v>
      </c>
    </row>
    <row r="65" spans="2:24" x14ac:dyDescent="0.2">
      <c r="B65" s="32">
        <v>15</v>
      </c>
      <c r="C65" s="32" t="s">
        <v>55</v>
      </c>
      <c r="D65" s="37">
        <v>88613</v>
      </c>
      <c r="E65" s="37">
        <v>93563</v>
      </c>
      <c r="F65" s="37">
        <v>100956</v>
      </c>
      <c r="G65" s="37">
        <v>106024</v>
      </c>
      <c r="H65" s="37">
        <v>111078</v>
      </c>
      <c r="I65" s="37">
        <v>114684</v>
      </c>
      <c r="J65" s="37">
        <v>117016</v>
      </c>
      <c r="K65" s="37">
        <v>119357</v>
      </c>
      <c r="L65" s="37">
        <v>120878</v>
      </c>
      <c r="M65" s="37">
        <v>120838</v>
      </c>
      <c r="N65" s="37">
        <v>123526</v>
      </c>
      <c r="O65" s="37">
        <v>126517</v>
      </c>
      <c r="P65" s="37">
        <v>126283</v>
      </c>
      <c r="Q65" s="37">
        <v>127628</v>
      </c>
      <c r="R65" s="37">
        <v>130607</v>
      </c>
      <c r="S65" s="37">
        <v>134007</v>
      </c>
      <c r="T65" s="37">
        <v>136850</v>
      </c>
      <c r="U65" s="37">
        <v>138354</v>
      </c>
      <c r="V65" s="37">
        <v>140356</v>
      </c>
      <c r="W65" s="37">
        <v>143939</v>
      </c>
      <c r="X65" s="37">
        <v>149466</v>
      </c>
    </row>
    <row r="66" spans="2:24" x14ac:dyDescent="0.2">
      <c r="B66" s="32">
        <v>18</v>
      </c>
      <c r="C66" s="32" t="s">
        <v>56</v>
      </c>
      <c r="D66" s="37">
        <v>20128</v>
      </c>
      <c r="E66" s="37">
        <v>21106</v>
      </c>
      <c r="F66" s="37">
        <v>21399</v>
      </c>
      <c r="G66" s="37">
        <v>22866</v>
      </c>
      <c r="H66" s="37">
        <v>23750</v>
      </c>
      <c r="I66" s="37">
        <v>24651</v>
      </c>
      <c r="J66" s="37">
        <v>25480</v>
      </c>
      <c r="K66" s="37">
        <v>27173</v>
      </c>
      <c r="L66" s="37">
        <v>27184</v>
      </c>
      <c r="M66" s="37">
        <v>28771</v>
      </c>
      <c r="N66" s="37">
        <v>30166</v>
      </c>
      <c r="O66" s="37">
        <v>29990</v>
      </c>
      <c r="P66" s="37">
        <v>31872</v>
      </c>
      <c r="Q66" s="37">
        <v>32897</v>
      </c>
      <c r="R66" s="37">
        <v>33724</v>
      </c>
      <c r="S66" s="37">
        <v>35088</v>
      </c>
      <c r="T66" s="37">
        <v>36794</v>
      </c>
      <c r="U66" s="37">
        <v>39647</v>
      </c>
      <c r="V66" s="37">
        <v>41424</v>
      </c>
      <c r="W66" s="37">
        <v>41970</v>
      </c>
      <c r="X66" s="37">
        <v>43105</v>
      </c>
    </row>
    <row r="67" spans="2:24" x14ac:dyDescent="0.2">
      <c r="B67" s="32">
        <v>21</v>
      </c>
      <c r="C67" s="32" t="s">
        <v>57</v>
      </c>
      <c r="D67" s="37">
        <v>9406</v>
      </c>
      <c r="E67" s="37">
        <v>9832</v>
      </c>
      <c r="F67" s="37">
        <v>10239</v>
      </c>
      <c r="G67" s="37">
        <v>10730</v>
      </c>
      <c r="H67" s="37">
        <v>10998</v>
      </c>
      <c r="I67" s="37">
        <v>11190</v>
      </c>
      <c r="J67" s="37">
        <v>11571</v>
      </c>
      <c r="K67" s="37">
        <v>12165</v>
      </c>
      <c r="L67" s="37">
        <v>12346</v>
      </c>
      <c r="M67" s="37">
        <v>12609</v>
      </c>
      <c r="N67" s="37">
        <v>11563</v>
      </c>
      <c r="O67" s="37">
        <v>11172</v>
      </c>
      <c r="P67" s="37">
        <v>11172</v>
      </c>
      <c r="Q67" s="37">
        <v>11275</v>
      </c>
      <c r="R67" s="37">
        <v>11540</v>
      </c>
      <c r="S67" s="37">
        <v>12041</v>
      </c>
      <c r="T67" s="37">
        <v>12468</v>
      </c>
      <c r="U67" s="37">
        <v>12811</v>
      </c>
      <c r="V67" s="37">
        <v>13554</v>
      </c>
      <c r="W67" s="37">
        <v>15455</v>
      </c>
      <c r="X67" s="37">
        <v>17452</v>
      </c>
    </row>
    <row r="68" spans="2:24" x14ac:dyDescent="0.2">
      <c r="B68" s="32">
        <v>24</v>
      </c>
      <c r="C68" s="32" t="s">
        <v>58</v>
      </c>
      <c r="D68" s="37">
        <v>1322</v>
      </c>
      <c r="E68" s="37">
        <v>1342</v>
      </c>
      <c r="F68" s="37">
        <v>1361</v>
      </c>
      <c r="G68" s="37">
        <v>1383</v>
      </c>
      <c r="H68" s="37">
        <v>1403</v>
      </c>
      <c r="I68" s="37">
        <v>1424</v>
      </c>
      <c r="J68" s="37">
        <v>1440</v>
      </c>
      <c r="K68" s="37">
        <v>1464</v>
      </c>
      <c r="L68" s="37">
        <v>1485</v>
      </c>
      <c r="M68" s="37">
        <v>1520</v>
      </c>
      <c r="N68" s="37">
        <v>1555</v>
      </c>
      <c r="O68" s="37">
        <v>1582</v>
      </c>
      <c r="P68" s="37">
        <v>1617</v>
      </c>
      <c r="Q68" s="37">
        <v>1646</v>
      </c>
      <c r="R68" s="37">
        <v>1678</v>
      </c>
      <c r="S68" s="37">
        <v>1705</v>
      </c>
      <c r="T68" s="37">
        <v>1736</v>
      </c>
      <c r="U68" s="37">
        <v>1765</v>
      </c>
      <c r="V68" s="37">
        <v>1798</v>
      </c>
      <c r="W68" s="37">
        <v>1821</v>
      </c>
      <c r="X68" s="37">
        <v>1888</v>
      </c>
    </row>
    <row r="69" spans="2:24" x14ac:dyDescent="0.2">
      <c r="B69" s="32">
        <v>25</v>
      </c>
      <c r="C69" s="32" t="s">
        <v>59</v>
      </c>
      <c r="D69" s="37">
        <v>11762</v>
      </c>
      <c r="E69" s="37">
        <v>11745</v>
      </c>
      <c r="F69" s="37">
        <v>11871</v>
      </c>
      <c r="G69" s="37">
        <v>11910</v>
      </c>
      <c r="H69" s="37">
        <v>11874</v>
      </c>
      <c r="I69" s="37">
        <v>11795</v>
      </c>
      <c r="J69" s="37">
        <v>11771</v>
      </c>
      <c r="K69" s="37">
        <v>11818</v>
      </c>
      <c r="L69" s="37">
        <v>11868</v>
      </c>
      <c r="M69" s="37">
        <v>11875</v>
      </c>
      <c r="N69" s="37">
        <v>11801</v>
      </c>
      <c r="O69" s="37">
        <v>11692</v>
      </c>
      <c r="P69" s="37">
        <v>11756</v>
      </c>
      <c r="Q69" s="37">
        <v>11776</v>
      </c>
      <c r="R69" s="37">
        <v>11756</v>
      </c>
      <c r="S69" s="37">
        <v>11847</v>
      </c>
      <c r="T69" s="37">
        <v>11897</v>
      </c>
      <c r="U69" s="37">
        <v>11909</v>
      </c>
      <c r="V69" s="37">
        <v>12115</v>
      </c>
      <c r="W69" s="37">
        <v>12398</v>
      </c>
      <c r="X69" s="37">
        <v>12580</v>
      </c>
    </row>
    <row r="70" spans="2:24" x14ac:dyDescent="0.2">
      <c r="B70" s="32">
        <v>27</v>
      </c>
      <c r="C70" s="32" t="s">
        <v>60</v>
      </c>
      <c r="D70" s="37">
        <v>1</v>
      </c>
      <c r="E70" s="37">
        <v>1</v>
      </c>
      <c r="F70" s="37">
        <v>1</v>
      </c>
      <c r="G70" s="37">
        <v>1</v>
      </c>
      <c r="H70" s="37">
        <v>1</v>
      </c>
      <c r="I70" s="37">
        <v>1</v>
      </c>
      <c r="J70" s="37">
        <v>1</v>
      </c>
      <c r="K70" s="37">
        <v>1</v>
      </c>
      <c r="L70" s="37">
        <v>1</v>
      </c>
      <c r="M70" s="37">
        <v>1</v>
      </c>
      <c r="N70" s="37">
        <v>1</v>
      </c>
      <c r="O70" s="37">
        <v>1</v>
      </c>
      <c r="P70" s="37">
        <v>1</v>
      </c>
      <c r="Q70" s="37">
        <v>1</v>
      </c>
      <c r="R70" s="37">
        <v>1</v>
      </c>
      <c r="S70" s="37">
        <v>1</v>
      </c>
      <c r="T70" s="37">
        <v>1</v>
      </c>
      <c r="U70" s="37">
        <v>1</v>
      </c>
      <c r="V70" s="37">
        <v>1</v>
      </c>
      <c r="W70" s="37">
        <v>1</v>
      </c>
      <c r="X70" s="37">
        <v>1</v>
      </c>
    </row>
    <row r="71" spans="2:24" x14ac:dyDescent="0.2">
      <c r="B71" s="32">
        <v>30</v>
      </c>
      <c r="C71" s="32" t="s">
        <v>62</v>
      </c>
      <c r="D71" s="37">
        <v>240</v>
      </c>
      <c r="E71" s="37">
        <v>227</v>
      </c>
      <c r="F71" s="37">
        <v>231</v>
      </c>
      <c r="G71" s="37">
        <v>236</v>
      </c>
      <c r="H71" s="37">
        <v>256</v>
      </c>
      <c r="I71" s="37">
        <v>267</v>
      </c>
      <c r="J71" s="37">
        <v>291</v>
      </c>
      <c r="K71" s="37">
        <v>334</v>
      </c>
      <c r="L71" s="37">
        <v>337</v>
      </c>
      <c r="M71" s="37">
        <v>368</v>
      </c>
      <c r="N71" s="37">
        <v>428</v>
      </c>
      <c r="O71" s="37">
        <v>466</v>
      </c>
      <c r="P71" s="37">
        <v>509</v>
      </c>
      <c r="Q71" s="37">
        <v>541</v>
      </c>
      <c r="R71" s="37">
        <v>618</v>
      </c>
      <c r="S71" s="37">
        <v>651</v>
      </c>
      <c r="T71" s="37">
        <v>683</v>
      </c>
      <c r="U71" s="37">
        <v>733</v>
      </c>
      <c r="V71" s="37">
        <v>758</v>
      </c>
      <c r="W71" s="37">
        <v>821</v>
      </c>
      <c r="X71" s="37">
        <v>855</v>
      </c>
    </row>
    <row r="72" spans="2:24" x14ac:dyDescent="0.2">
      <c r="B72" s="32">
        <v>33</v>
      </c>
      <c r="C72" s="32" t="s">
        <v>63</v>
      </c>
      <c r="D72" s="37">
        <v>16556</v>
      </c>
      <c r="E72" s="37">
        <v>16546</v>
      </c>
      <c r="F72" s="37">
        <v>16619</v>
      </c>
      <c r="G72" s="37">
        <v>16429</v>
      </c>
      <c r="H72" s="37">
        <v>16330</v>
      </c>
      <c r="I72" s="37">
        <v>16498</v>
      </c>
      <c r="J72" s="37">
        <v>16719</v>
      </c>
      <c r="K72" s="37">
        <v>16782</v>
      </c>
      <c r="L72" s="37">
        <v>16605</v>
      </c>
      <c r="M72" s="37">
        <v>16392</v>
      </c>
      <c r="N72" s="37">
        <v>16375</v>
      </c>
      <c r="O72" s="37">
        <v>16698</v>
      </c>
      <c r="P72" s="37">
        <v>16674</v>
      </c>
      <c r="Q72" s="37">
        <v>17369</v>
      </c>
      <c r="R72" s="37">
        <v>17214</v>
      </c>
      <c r="S72" s="37">
        <v>16931</v>
      </c>
      <c r="T72" s="37">
        <v>16985</v>
      </c>
      <c r="U72" s="37">
        <v>17173</v>
      </c>
      <c r="V72" s="37">
        <v>17426</v>
      </c>
      <c r="W72" s="37">
        <v>17098</v>
      </c>
      <c r="X72" s="37">
        <v>17151</v>
      </c>
    </row>
    <row r="73" spans="2:24" x14ac:dyDescent="0.2">
      <c r="B73" s="32">
        <v>34</v>
      </c>
      <c r="C73" s="43" t="s">
        <v>64</v>
      </c>
      <c r="D73" s="37">
        <v>490</v>
      </c>
      <c r="E73" s="37">
        <v>484</v>
      </c>
      <c r="F73" s="37">
        <v>475</v>
      </c>
      <c r="G73" s="37">
        <v>469</v>
      </c>
      <c r="H73" s="37">
        <v>455</v>
      </c>
      <c r="I73" s="37">
        <v>451</v>
      </c>
      <c r="J73" s="37">
        <v>446</v>
      </c>
      <c r="K73" s="37">
        <v>443</v>
      </c>
      <c r="L73" s="37">
        <v>436</v>
      </c>
      <c r="M73" s="37">
        <v>431</v>
      </c>
      <c r="N73" s="37">
        <v>449</v>
      </c>
      <c r="O73" s="37">
        <v>426</v>
      </c>
      <c r="P73" s="37">
        <v>423</v>
      </c>
      <c r="Q73" s="37">
        <v>419</v>
      </c>
      <c r="R73" s="37">
        <v>416</v>
      </c>
      <c r="S73" s="37">
        <v>407</v>
      </c>
      <c r="T73" s="37">
        <v>404</v>
      </c>
      <c r="U73" s="37">
        <v>402</v>
      </c>
      <c r="V73" s="37">
        <v>394</v>
      </c>
      <c r="W73" s="37">
        <v>385</v>
      </c>
      <c r="X73" s="37">
        <v>383</v>
      </c>
    </row>
    <row r="74" spans="2:24" x14ac:dyDescent="0.2">
      <c r="F74" s="42"/>
    </row>
    <row r="75" spans="2:24" x14ac:dyDescent="0.2">
      <c r="B75" s="28" t="s">
        <v>48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 spans="2:24" x14ac:dyDescent="0.2">
      <c r="B76" s="28" t="s">
        <v>68</v>
      </c>
      <c r="C76" s="28"/>
      <c r="D76" s="46" t="s">
        <v>69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 spans="2:24" x14ac:dyDescent="0.2">
      <c r="B77" s="31" t="s">
        <v>67</v>
      </c>
      <c r="C77" s="31" t="s">
        <v>66</v>
      </c>
      <c r="D77" s="31">
        <v>2001</v>
      </c>
      <c r="E77" s="31">
        <v>2002</v>
      </c>
      <c r="F77" s="31">
        <v>2003</v>
      </c>
      <c r="G77" s="31">
        <v>2004</v>
      </c>
      <c r="H77" s="31">
        <v>2005</v>
      </c>
      <c r="I77" s="31">
        <v>2006</v>
      </c>
      <c r="J77" s="31">
        <v>2007</v>
      </c>
      <c r="K77" s="31">
        <v>2008</v>
      </c>
      <c r="L77" s="31">
        <v>2009</v>
      </c>
      <c r="M77" s="31">
        <v>2010</v>
      </c>
      <c r="N77" s="31">
        <v>2011</v>
      </c>
      <c r="O77" s="31">
        <v>2012</v>
      </c>
      <c r="P77" s="31">
        <v>2013</v>
      </c>
      <c r="Q77" s="31">
        <v>2014</v>
      </c>
      <c r="R77" s="31">
        <v>2015</v>
      </c>
      <c r="S77" s="31">
        <v>2016</v>
      </c>
      <c r="T77" s="31">
        <v>2017</v>
      </c>
      <c r="U77" s="31">
        <v>2018</v>
      </c>
      <c r="V77" s="31">
        <v>2019</v>
      </c>
      <c r="W77" s="31">
        <v>2020</v>
      </c>
      <c r="X77" s="31">
        <v>2021</v>
      </c>
    </row>
    <row r="78" spans="2:24" x14ac:dyDescent="0.2">
      <c r="B78" s="32">
        <v>3</v>
      </c>
      <c r="C78" s="32" t="s">
        <v>65</v>
      </c>
      <c r="D78" s="44">
        <v>1690892</v>
      </c>
      <c r="E78" s="44">
        <v>1689706</v>
      </c>
      <c r="F78" s="44">
        <v>1687841</v>
      </c>
      <c r="G78" s="44">
        <v>1686821</v>
      </c>
      <c r="H78" s="44">
        <v>1684957</v>
      </c>
      <c r="I78" s="44">
        <v>1683247</v>
      </c>
      <c r="J78" s="44">
        <v>1681987</v>
      </c>
      <c r="K78" s="44">
        <v>1680868</v>
      </c>
      <c r="L78" s="44">
        <v>1679069</v>
      </c>
      <c r="M78" s="44">
        <v>1676916</v>
      </c>
      <c r="N78" s="44">
        <v>1676182</v>
      </c>
      <c r="O78" s="44">
        <v>1675338</v>
      </c>
      <c r="P78" s="44">
        <v>1673802</v>
      </c>
      <c r="Q78" s="44">
        <v>1672543</v>
      </c>
      <c r="R78" s="44">
        <v>1670509</v>
      </c>
      <c r="S78" s="44">
        <v>1668420</v>
      </c>
      <c r="T78" s="44">
        <v>1666705</v>
      </c>
      <c r="U78" s="44">
        <v>1664786</v>
      </c>
      <c r="V78" s="44">
        <v>1662191</v>
      </c>
      <c r="W78" s="44">
        <v>1659422</v>
      </c>
      <c r="X78" s="44">
        <v>1650931</v>
      </c>
    </row>
    <row r="79" spans="2:24" x14ac:dyDescent="0.2">
      <c r="B79" s="32">
        <v>4</v>
      </c>
      <c r="C79" s="32" t="s">
        <v>50</v>
      </c>
      <c r="D79" s="32">
        <v>8136</v>
      </c>
      <c r="E79" s="32">
        <v>8130</v>
      </c>
      <c r="F79" s="32">
        <v>8142</v>
      </c>
      <c r="G79" s="32">
        <v>8166</v>
      </c>
      <c r="H79" s="32">
        <v>8166</v>
      </c>
      <c r="I79" s="32">
        <v>8140</v>
      </c>
      <c r="J79" s="32">
        <v>8102</v>
      </c>
      <c r="K79" s="32">
        <v>8063</v>
      </c>
      <c r="L79" s="32">
        <v>8065</v>
      </c>
      <c r="M79" s="32">
        <v>8090</v>
      </c>
      <c r="N79" s="32">
        <v>8109</v>
      </c>
      <c r="O79" s="32">
        <v>8118</v>
      </c>
      <c r="P79" s="32">
        <v>8115</v>
      </c>
      <c r="Q79" s="32">
        <v>8103</v>
      </c>
      <c r="R79" s="32">
        <v>8105</v>
      </c>
      <c r="S79" s="32">
        <v>8115</v>
      </c>
      <c r="T79" s="32">
        <v>8106</v>
      </c>
      <c r="U79" s="32">
        <v>8081</v>
      </c>
      <c r="V79" s="32">
        <v>8049</v>
      </c>
      <c r="W79" s="32">
        <v>8027</v>
      </c>
      <c r="X79" s="32">
        <v>7892</v>
      </c>
    </row>
    <row r="80" spans="2:24" x14ac:dyDescent="0.2">
      <c r="B80" s="32">
        <v>9</v>
      </c>
      <c r="C80" s="32" t="s">
        <v>51</v>
      </c>
      <c r="D80" s="32">
        <v>200</v>
      </c>
      <c r="E80" s="32">
        <v>210</v>
      </c>
      <c r="F80" s="32">
        <v>215</v>
      </c>
      <c r="G80" s="32">
        <v>219</v>
      </c>
      <c r="H80" s="32">
        <v>232</v>
      </c>
      <c r="I80" s="32">
        <v>238</v>
      </c>
      <c r="J80" s="32">
        <v>263</v>
      </c>
      <c r="K80" s="32">
        <v>278</v>
      </c>
      <c r="L80" s="32">
        <v>297</v>
      </c>
      <c r="M80" s="32">
        <v>323</v>
      </c>
      <c r="N80" s="32">
        <v>343</v>
      </c>
      <c r="O80" s="32">
        <v>346</v>
      </c>
      <c r="P80" s="32">
        <v>376</v>
      </c>
      <c r="Q80" s="32">
        <v>449</v>
      </c>
      <c r="R80" s="32">
        <v>509</v>
      </c>
      <c r="S80" s="32">
        <v>569</v>
      </c>
      <c r="T80" s="32">
        <v>692</v>
      </c>
      <c r="U80" s="32">
        <v>791</v>
      </c>
      <c r="V80" s="32">
        <v>856</v>
      </c>
      <c r="W80" s="32">
        <v>862</v>
      </c>
      <c r="X80" s="32">
        <v>875</v>
      </c>
    </row>
    <row r="81" spans="2:24" x14ac:dyDescent="0.2">
      <c r="B81" s="32">
        <v>11</v>
      </c>
      <c r="C81" s="32" t="s">
        <v>52</v>
      </c>
      <c r="D81" s="44">
        <v>19096</v>
      </c>
      <c r="E81" s="44">
        <v>18323</v>
      </c>
      <c r="F81" s="44">
        <v>18727</v>
      </c>
      <c r="G81" s="44">
        <v>18214</v>
      </c>
      <c r="H81" s="44">
        <v>19004</v>
      </c>
      <c r="I81" s="44">
        <v>19249</v>
      </c>
      <c r="J81" s="44">
        <v>18628</v>
      </c>
      <c r="K81" s="44">
        <v>18671</v>
      </c>
      <c r="L81" s="44">
        <v>18626</v>
      </c>
      <c r="M81" s="44">
        <v>18992</v>
      </c>
      <c r="N81" s="44">
        <v>19031</v>
      </c>
      <c r="O81" s="44">
        <v>19231</v>
      </c>
      <c r="P81" s="44">
        <v>18866</v>
      </c>
      <c r="Q81" s="44">
        <v>19447</v>
      </c>
      <c r="R81" s="44">
        <v>19578</v>
      </c>
      <c r="S81" s="44">
        <v>19891</v>
      </c>
      <c r="T81" s="44">
        <v>19733</v>
      </c>
      <c r="U81" s="44">
        <v>19370</v>
      </c>
      <c r="V81" s="44">
        <v>19303</v>
      </c>
      <c r="W81" s="44">
        <v>19456</v>
      </c>
      <c r="X81" s="44">
        <v>19351</v>
      </c>
    </row>
    <row r="82" spans="2:24" x14ac:dyDescent="0.2">
      <c r="B82" s="32">
        <v>12</v>
      </c>
      <c r="C82" s="32" t="s">
        <v>53</v>
      </c>
      <c r="D82" s="44">
        <v>110322</v>
      </c>
      <c r="E82" s="44">
        <v>109970</v>
      </c>
      <c r="F82" s="44">
        <v>110042</v>
      </c>
      <c r="G82" s="44">
        <v>109874</v>
      </c>
      <c r="H82" s="44">
        <v>109699</v>
      </c>
      <c r="I82" s="44">
        <v>110077</v>
      </c>
      <c r="J82" s="44">
        <v>109815</v>
      </c>
      <c r="K82" s="44">
        <v>109780</v>
      </c>
      <c r="L82" s="44">
        <v>109296</v>
      </c>
      <c r="M82" s="44">
        <v>109829</v>
      </c>
      <c r="N82" s="44">
        <v>109748</v>
      </c>
      <c r="O82" s="44">
        <v>109489</v>
      </c>
      <c r="P82" s="44">
        <v>109463</v>
      </c>
      <c r="Q82" s="44">
        <v>109598</v>
      </c>
      <c r="R82" s="44">
        <v>109483</v>
      </c>
      <c r="S82" s="44">
        <v>109889</v>
      </c>
      <c r="T82" s="44">
        <v>110093</v>
      </c>
      <c r="U82" s="44">
        <v>110378</v>
      </c>
      <c r="V82" s="44">
        <v>109791</v>
      </c>
      <c r="W82" s="44">
        <v>109904</v>
      </c>
      <c r="X82" s="44">
        <v>109089</v>
      </c>
    </row>
    <row r="83" spans="2:24" x14ac:dyDescent="0.2">
      <c r="B83" s="32">
        <v>13</v>
      </c>
      <c r="C83" s="32" t="s">
        <v>54</v>
      </c>
      <c r="D83" s="44">
        <v>19076</v>
      </c>
      <c r="E83" s="44">
        <v>19030</v>
      </c>
      <c r="F83" s="44">
        <v>19082</v>
      </c>
      <c r="G83" s="44">
        <v>19139</v>
      </c>
      <c r="H83" s="44">
        <v>19192</v>
      </c>
      <c r="I83" s="44">
        <v>19106</v>
      </c>
      <c r="J83" s="44">
        <v>19051</v>
      </c>
      <c r="K83" s="44">
        <v>19108</v>
      </c>
      <c r="L83" s="44">
        <v>19024</v>
      </c>
      <c r="M83" s="44">
        <v>19123</v>
      </c>
      <c r="N83" s="44">
        <v>18938</v>
      </c>
      <c r="O83" s="44">
        <v>18892</v>
      </c>
      <c r="P83" s="44">
        <v>18893</v>
      </c>
      <c r="Q83" s="44">
        <v>18648</v>
      </c>
      <c r="R83" s="44">
        <v>18508</v>
      </c>
      <c r="S83" s="44">
        <v>18379</v>
      </c>
      <c r="T83" s="44">
        <v>18195</v>
      </c>
      <c r="U83" s="44">
        <v>18267</v>
      </c>
      <c r="V83" s="44">
        <v>18349</v>
      </c>
      <c r="W83" s="44">
        <v>18488</v>
      </c>
      <c r="X83" s="44">
        <v>18576</v>
      </c>
    </row>
    <row r="84" spans="2:24" x14ac:dyDescent="0.2">
      <c r="B84" s="32">
        <v>15</v>
      </c>
      <c r="C84" s="32" t="s">
        <v>55</v>
      </c>
      <c r="D84" s="44">
        <v>34909</v>
      </c>
      <c r="E84" s="44">
        <v>36194</v>
      </c>
      <c r="F84" s="44">
        <v>36784</v>
      </c>
      <c r="G84" s="44">
        <v>38857</v>
      </c>
      <c r="H84" s="44">
        <v>41545</v>
      </c>
      <c r="I84" s="44">
        <v>42755</v>
      </c>
      <c r="J84" s="44">
        <v>45461</v>
      </c>
      <c r="K84" s="44">
        <v>44402</v>
      </c>
      <c r="L84" s="44">
        <v>44531</v>
      </c>
      <c r="M84" s="44">
        <v>45992</v>
      </c>
      <c r="N84" s="44">
        <v>46864</v>
      </c>
      <c r="O84" s="44">
        <v>45675</v>
      </c>
      <c r="P84" s="44">
        <v>46965</v>
      </c>
      <c r="Q84" s="44">
        <v>47353</v>
      </c>
      <c r="R84" s="44">
        <v>49201</v>
      </c>
      <c r="S84" s="44">
        <v>50730</v>
      </c>
      <c r="T84" s="44">
        <v>53917</v>
      </c>
      <c r="U84" s="44">
        <v>55859</v>
      </c>
      <c r="V84" s="44">
        <v>56163</v>
      </c>
      <c r="W84" s="44">
        <v>57413</v>
      </c>
      <c r="X84" s="44">
        <v>61737</v>
      </c>
    </row>
    <row r="85" spans="2:24" x14ac:dyDescent="0.2">
      <c r="B85" s="32">
        <v>18</v>
      </c>
      <c r="C85" s="32" t="s">
        <v>56</v>
      </c>
      <c r="D85" s="44">
        <v>11744</v>
      </c>
      <c r="E85" s="44">
        <v>11894</v>
      </c>
      <c r="F85" s="44">
        <v>11912</v>
      </c>
      <c r="G85" s="44">
        <v>12020</v>
      </c>
      <c r="H85" s="44">
        <v>12313</v>
      </c>
      <c r="I85" s="44">
        <v>12369</v>
      </c>
      <c r="J85" s="44">
        <v>12459</v>
      </c>
      <c r="K85" s="44">
        <v>12662</v>
      </c>
      <c r="L85" s="44">
        <v>12780</v>
      </c>
      <c r="M85" s="44">
        <v>12925</v>
      </c>
      <c r="N85" s="44">
        <v>12938</v>
      </c>
      <c r="O85" s="44">
        <v>13023</v>
      </c>
      <c r="P85" s="44">
        <v>13246</v>
      </c>
      <c r="Q85" s="44">
        <v>13449</v>
      </c>
      <c r="R85" s="44">
        <v>13668</v>
      </c>
      <c r="S85" s="44">
        <v>14007</v>
      </c>
      <c r="T85" s="44">
        <v>14043</v>
      </c>
      <c r="U85" s="44">
        <v>13907</v>
      </c>
      <c r="V85" s="44">
        <v>14004</v>
      </c>
      <c r="W85" s="44">
        <v>13577</v>
      </c>
      <c r="X85" s="44">
        <v>14146</v>
      </c>
    </row>
    <row r="86" spans="2:24" x14ac:dyDescent="0.2">
      <c r="B86" s="32">
        <v>21</v>
      </c>
      <c r="C86" s="32" t="s">
        <v>57</v>
      </c>
      <c r="D86" s="44">
        <v>75047</v>
      </c>
      <c r="E86" s="44">
        <v>75225</v>
      </c>
      <c r="F86" s="44">
        <v>77020</v>
      </c>
      <c r="G86" s="44">
        <v>76284</v>
      </c>
      <c r="H86" s="44">
        <v>75569</v>
      </c>
      <c r="I86" s="44">
        <v>75792</v>
      </c>
      <c r="J86" s="44">
        <v>74342</v>
      </c>
      <c r="K86" s="44">
        <v>76320</v>
      </c>
      <c r="L86" s="44">
        <v>77504</v>
      </c>
      <c r="M86" s="44">
        <v>78108</v>
      </c>
      <c r="N86" s="44">
        <v>77894</v>
      </c>
      <c r="O86" s="44">
        <v>80002</v>
      </c>
      <c r="P86" s="44">
        <v>79965</v>
      </c>
      <c r="Q86" s="44">
        <v>80730</v>
      </c>
      <c r="R86" s="44">
        <v>80760</v>
      </c>
      <c r="S86" s="44">
        <v>81553</v>
      </c>
      <c r="T86" s="44">
        <v>79798</v>
      </c>
      <c r="U86" s="44">
        <v>79811</v>
      </c>
      <c r="V86" s="44">
        <v>82060</v>
      </c>
      <c r="W86" s="44">
        <v>83472</v>
      </c>
      <c r="X86" s="44">
        <v>87939</v>
      </c>
    </row>
    <row r="87" spans="2:24" x14ac:dyDescent="0.2">
      <c r="B87" s="32">
        <v>24</v>
      </c>
      <c r="C87" s="32" t="s">
        <v>58</v>
      </c>
      <c r="D87" s="32">
        <v>984</v>
      </c>
      <c r="E87" s="32">
        <v>1004</v>
      </c>
      <c r="F87" s="32">
        <v>1025</v>
      </c>
      <c r="G87" s="32">
        <v>1042</v>
      </c>
      <c r="H87" s="32">
        <v>1065</v>
      </c>
      <c r="I87" s="32">
        <v>1088</v>
      </c>
      <c r="J87" s="32">
        <v>1111</v>
      </c>
      <c r="K87" s="32">
        <v>1138</v>
      </c>
      <c r="L87" s="32">
        <v>1167</v>
      </c>
      <c r="M87" s="32">
        <v>1199</v>
      </c>
      <c r="N87" s="32">
        <v>1235</v>
      </c>
      <c r="O87" s="32">
        <v>1274</v>
      </c>
      <c r="P87" s="32">
        <v>1320</v>
      </c>
      <c r="Q87" s="32">
        <v>1358</v>
      </c>
      <c r="R87" s="32">
        <v>1401</v>
      </c>
      <c r="S87" s="32">
        <v>1437</v>
      </c>
      <c r="T87" s="32">
        <v>1476</v>
      </c>
      <c r="U87" s="32">
        <v>1518</v>
      </c>
      <c r="V87" s="32">
        <v>1563</v>
      </c>
      <c r="W87" s="32">
        <v>1598</v>
      </c>
      <c r="X87" s="32">
        <v>1687</v>
      </c>
    </row>
    <row r="88" spans="2:24" x14ac:dyDescent="0.2">
      <c r="B88" s="32">
        <v>25</v>
      </c>
      <c r="C88" s="32" t="s">
        <v>59</v>
      </c>
      <c r="D88" s="44">
        <v>13149</v>
      </c>
      <c r="E88" s="44">
        <v>13096</v>
      </c>
      <c r="F88" s="44">
        <v>13095</v>
      </c>
      <c r="G88" s="44">
        <v>13135</v>
      </c>
      <c r="H88" s="44">
        <v>13130</v>
      </c>
      <c r="I88" s="44">
        <v>13142</v>
      </c>
      <c r="J88" s="44">
        <v>13172</v>
      </c>
      <c r="K88" s="44">
        <v>13219</v>
      </c>
      <c r="L88" s="44">
        <v>13223</v>
      </c>
      <c r="M88" s="44">
        <v>13349</v>
      </c>
      <c r="N88" s="44">
        <v>13107</v>
      </c>
      <c r="O88" s="44">
        <v>13026</v>
      </c>
      <c r="P88" s="44">
        <v>13094</v>
      </c>
      <c r="Q88" s="44">
        <v>13256</v>
      </c>
      <c r="R88" s="44">
        <v>13213</v>
      </c>
      <c r="S88" s="44">
        <v>13226</v>
      </c>
      <c r="T88" s="44">
        <v>13104</v>
      </c>
      <c r="U88" s="44">
        <v>13016</v>
      </c>
      <c r="V88" s="44">
        <v>12915</v>
      </c>
      <c r="W88" s="44">
        <v>13326</v>
      </c>
      <c r="X88" s="44">
        <v>13839</v>
      </c>
    </row>
    <row r="89" spans="2:24" x14ac:dyDescent="0.2">
      <c r="B89" s="32">
        <v>27</v>
      </c>
      <c r="C89" s="32" t="s">
        <v>60</v>
      </c>
      <c r="D89" s="32">
        <v>13</v>
      </c>
      <c r="E89" s="32">
        <v>14</v>
      </c>
      <c r="F89" s="32">
        <v>18</v>
      </c>
      <c r="G89" s="32">
        <v>16</v>
      </c>
      <c r="H89" s="32">
        <v>17</v>
      </c>
      <c r="I89" s="32">
        <v>16</v>
      </c>
      <c r="J89" s="32">
        <v>14</v>
      </c>
      <c r="K89" s="32">
        <v>16</v>
      </c>
      <c r="L89" s="32">
        <v>18</v>
      </c>
      <c r="M89" s="32">
        <v>18</v>
      </c>
      <c r="N89" s="32">
        <v>17</v>
      </c>
      <c r="O89" s="32">
        <v>20</v>
      </c>
      <c r="P89" s="32">
        <v>16</v>
      </c>
      <c r="Q89" s="32">
        <v>16</v>
      </c>
      <c r="R89" s="32">
        <v>16</v>
      </c>
      <c r="S89" s="32">
        <v>17</v>
      </c>
      <c r="T89" s="32">
        <v>16</v>
      </c>
      <c r="U89" s="32">
        <v>18</v>
      </c>
      <c r="V89" s="32">
        <v>17</v>
      </c>
      <c r="W89" s="32">
        <v>17</v>
      </c>
      <c r="X89" s="32">
        <v>21</v>
      </c>
    </row>
    <row r="90" spans="2:24" x14ac:dyDescent="0.2">
      <c r="B90" s="32">
        <v>29</v>
      </c>
      <c r="C90" s="32" t="s">
        <v>70</v>
      </c>
      <c r="D90" s="32">
        <v>768</v>
      </c>
      <c r="E90" s="32">
        <v>769</v>
      </c>
      <c r="F90" s="32">
        <v>778</v>
      </c>
      <c r="G90" s="32">
        <v>778</v>
      </c>
      <c r="H90" s="32">
        <v>786</v>
      </c>
      <c r="I90" s="32">
        <v>791</v>
      </c>
      <c r="J90" s="32">
        <v>795</v>
      </c>
      <c r="K90" s="32">
        <v>794</v>
      </c>
      <c r="L90" s="32">
        <v>783</v>
      </c>
      <c r="M90" s="32">
        <v>787</v>
      </c>
      <c r="N90" s="32">
        <v>785</v>
      </c>
      <c r="O90" s="32">
        <v>782</v>
      </c>
      <c r="P90" s="32">
        <v>791</v>
      </c>
      <c r="Q90" s="32">
        <v>795</v>
      </c>
      <c r="R90" s="32">
        <v>807</v>
      </c>
      <c r="S90" s="32">
        <v>801</v>
      </c>
      <c r="T90" s="32">
        <v>800</v>
      </c>
      <c r="U90" s="32">
        <v>802</v>
      </c>
      <c r="V90" s="32">
        <v>803</v>
      </c>
      <c r="W90" s="32">
        <v>799</v>
      </c>
      <c r="X90" s="32">
        <v>796</v>
      </c>
    </row>
    <row r="91" spans="2:24" x14ac:dyDescent="0.2">
      <c r="B91" s="32">
        <v>30</v>
      </c>
      <c r="C91" s="32" t="s">
        <v>62</v>
      </c>
      <c r="D91" s="32">
        <v>43</v>
      </c>
      <c r="E91" s="32">
        <v>47</v>
      </c>
      <c r="F91" s="32">
        <v>50</v>
      </c>
      <c r="G91" s="32">
        <v>53</v>
      </c>
      <c r="H91" s="32">
        <v>59</v>
      </c>
      <c r="I91" s="32">
        <v>65</v>
      </c>
      <c r="J91" s="32">
        <v>75</v>
      </c>
      <c r="K91" s="32">
        <v>83</v>
      </c>
      <c r="L91" s="32">
        <v>91</v>
      </c>
      <c r="M91" s="32">
        <v>98</v>
      </c>
      <c r="N91" s="32">
        <v>107</v>
      </c>
      <c r="O91" s="32">
        <v>118</v>
      </c>
      <c r="P91" s="32">
        <v>129</v>
      </c>
      <c r="Q91" s="32">
        <v>139</v>
      </c>
      <c r="R91" s="32">
        <v>151</v>
      </c>
      <c r="S91" s="32">
        <v>166</v>
      </c>
      <c r="T91" s="32">
        <v>182</v>
      </c>
      <c r="U91" s="32">
        <v>200</v>
      </c>
      <c r="V91" s="32">
        <v>220</v>
      </c>
      <c r="W91" s="32">
        <v>233</v>
      </c>
      <c r="X91" s="32">
        <v>260</v>
      </c>
    </row>
    <row r="92" spans="2:24" x14ac:dyDescent="0.2">
      <c r="B92" s="32">
        <v>33</v>
      </c>
      <c r="C92" s="32" t="s">
        <v>63</v>
      </c>
      <c r="D92" s="44">
        <v>35844</v>
      </c>
      <c r="E92" s="44">
        <v>36845</v>
      </c>
      <c r="F92" s="44">
        <v>36003</v>
      </c>
      <c r="G92" s="44">
        <v>36264</v>
      </c>
      <c r="H92" s="44">
        <v>35126</v>
      </c>
      <c r="I92" s="44">
        <v>34810</v>
      </c>
      <c r="J92" s="44">
        <v>35603</v>
      </c>
      <c r="K92" s="44">
        <v>35412</v>
      </c>
      <c r="L92" s="44">
        <v>36168</v>
      </c>
      <c r="M92" s="44">
        <v>35026</v>
      </c>
      <c r="N92" s="44">
        <v>35382</v>
      </c>
      <c r="O92" s="44">
        <v>35756</v>
      </c>
      <c r="P92" s="44">
        <v>36289</v>
      </c>
      <c r="Q92" s="44">
        <v>36059</v>
      </c>
      <c r="R92" s="44">
        <v>36436</v>
      </c>
      <c r="S92" s="44">
        <v>35689</v>
      </c>
      <c r="T92" s="44">
        <v>35913</v>
      </c>
      <c r="U92" s="44">
        <v>35709</v>
      </c>
      <c r="V92" s="44">
        <v>36333</v>
      </c>
      <c r="W92" s="44">
        <v>35871</v>
      </c>
      <c r="X92" s="44">
        <v>35951</v>
      </c>
    </row>
    <row r="93" spans="2:24" x14ac:dyDescent="0.2">
      <c r="B93" s="32">
        <v>34</v>
      </c>
      <c r="C93" s="43" t="s">
        <v>64</v>
      </c>
      <c r="D93" s="32">
        <v>536</v>
      </c>
      <c r="E93" s="32">
        <v>530</v>
      </c>
      <c r="F93" s="32">
        <v>522</v>
      </c>
      <c r="G93" s="32">
        <v>515</v>
      </c>
      <c r="H93" s="32">
        <v>503</v>
      </c>
      <c r="I93" s="32">
        <v>498</v>
      </c>
      <c r="J93" s="32">
        <v>493</v>
      </c>
      <c r="K93" s="32">
        <v>489</v>
      </c>
      <c r="L93" s="32">
        <v>486</v>
      </c>
      <c r="M93" s="32">
        <v>480</v>
      </c>
      <c r="N93" s="32">
        <v>478</v>
      </c>
      <c r="O93" s="32">
        <v>477</v>
      </c>
      <c r="P93" s="32">
        <v>475</v>
      </c>
      <c r="Q93" s="32">
        <v>472</v>
      </c>
      <c r="R93" s="32">
        <v>470</v>
      </c>
      <c r="S93" s="32">
        <v>462</v>
      </c>
      <c r="T93" s="32">
        <v>457</v>
      </c>
      <c r="U93" s="32">
        <v>454</v>
      </c>
      <c r="V93" s="32">
        <v>446</v>
      </c>
      <c r="W93" s="32">
        <v>436</v>
      </c>
      <c r="X93" s="32">
        <v>433</v>
      </c>
    </row>
    <row r="94" spans="2:24" x14ac:dyDescent="0.2">
      <c r="D94" s="45"/>
      <c r="P94" s="30"/>
      <c r="Q94" s="42"/>
      <c r="R94" s="42"/>
    </row>
    <row r="96" spans="2:24" x14ac:dyDescent="0.2">
      <c r="R96" s="42"/>
      <c r="S96" s="42"/>
    </row>
    <row r="97" spans="2:3" ht="15" x14ac:dyDescent="0.25">
      <c r="B97"/>
      <c r="C97"/>
    </row>
  </sheetData>
  <sortState xmlns:xlrd2="http://schemas.microsoft.com/office/spreadsheetml/2017/richdata2" ref="B59:X73">
    <sortCondition ref="B59:B73"/>
  </sortState>
  <mergeCells count="15">
    <mergeCell ref="B56:X56"/>
    <mergeCell ref="B57:C57"/>
    <mergeCell ref="B75:X75"/>
    <mergeCell ref="B76:C76"/>
    <mergeCell ref="D3:X3"/>
    <mergeCell ref="D23:X23"/>
    <mergeCell ref="D40:X40"/>
    <mergeCell ref="D57:X57"/>
    <mergeCell ref="D76:X76"/>
    <mergeCell ref="B2:X2"/>
    <mergeCell ref="B3:C3"/>
    <mergeCell ref="B22:X22"/>
    <mergeCell ref="B23:C23"/>
    <mergeCell ref="B39:X39"/>
    <mergeCell ref="B40:C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5795E-886C-4C69-8E7C-906826123078}">
  <dimension ref="A1:U309"/>
  <sheetViews>
    <sheetView tabSelected="1" topLeftCell="D1" zoomScale="104" zoomScaleNormal="145" workbookViewId="0">
      <selection activeCell="I2" sqref="I2"/>
    </sheetView>
  </sheetViews>
  <sheetFormatPr defaultRowHeight="12.75" x14ac:dyDescent="0.2"/>
  <cols>
    <col min="1" max="1" width="9.140625" style="29"/>
    <col min="2" max="2" width="7" style="32" bestFit="1" customWidth="1"/>
    <col min="3" max="4" width="11" style="32" bestFit="1" customWidth="1"/>
    <col min="5" max="6" width="28.5703125" style="32" bestFit="1" customWidth="1"/>
    <col min="7" max="7" width="61.7109375" style="32" bestFit="1" customWidth="1"/>
    <col min="8" max="8" width="12.5703125" style="33" customWidth="1"/>
    <col min="9" max="9" width="42.7109375" style="33" bestFit="1" customWidth="1"/>
    <col min="10" max="10" width="12.5703125" style="29" customWidth="1"/>
    <col min="11" max="11" width="3.140625" style="29" bestFit="1" customWidth="1"/>
    <col min="12" max="12" width="42.7109375" style="29" bestFit="1" customWidth="1"/>
    <col min="13" max="13" width="12.5703125" style="29" bestFit="1" customWidth="1"/>
    <col min="14" max="14" width="3.140625" style="29" bestFit="1" customWidth="1"/>
    <col min="15" max="15" width="28.5703125" style="29" bestFit="1" customWidth="1"/>
    <col min="16" max="19" width="0" style="29" hidden="1" customWidth="1"/>
    <col min="20" max="20" width="7.140625" style="29" bestFit="1" customWidth="1"/>
    <col min="21" max="21" width="11.140625" style="29" bestFit="1" customWidth="1"/>
    <col min="22" max="23" width="0" style="29" hidden="1" customWidth="1"/>
    <col min="24" max="16384" width="9.140625" style="29"/>
  </cols>
  <sheetData>
    <row r="1" spans="1:21" s="29" customFormat="1" x14ac:dyDescent="0.2">
      <c r="B1" s="32" t="s">
        <v>110</v>
      </c>
      <c r="C1" s="32" t="s">
        <v>109</v>
      </c>
      <c r="D1" s="32" t="s">
        <v>109</v>
      </c>
      <c r="E1" s="32" t="s">
        <v>107</v>
      </c>
      <c r="F1" s="32" t="s">
        <v>107</v>
      </c>
      <c r="G1" s="32" t="s">
        <v>107</v>
      </c>
      <c r="H1" s="32" t="s">
        <v>108</v>
      </c>
      <c r="I1" s="32" t="s">
        <v>107</v>
      </c>
      <c r="J1" s="30"/>
      <c r="T1" s="31" t="s">
        <v>106</v>
      </c>
      <c r="U1" s="31" t="s">
        <v>105</v>
      </c>
    </row>
    <row r="2" spans="1:21" s="29" customFormat="1" x14ac:dyDescent="0.2">
      <c r="A2" s="53"/>
      <c r="B2" s="32">
        <v>7</v>
      </c>
      <c r="C2" s="32">
        <v>3</v>
      </c>
      <c r="D2" s="32">
        <v>3</v>
      </c>
      <c r="E2" s="32" t="str">
        <f>VLOOKUP(C2,$K$3:$L$17,2,TRUE)</f>
        <v>Evergreen Broadleaf Forest</v>
      </c>
      <c r="F2" s="32" t="str">
        <f>VLOOKUP(D2,$K$3:$L$17,2,TRUE)</f>
        <v>Evergreen Broadleaf Forest</v>
      </c>
      <c r="G2" s="32" t="str">
        <f>_xlfn.CONCAT(E2," para ",F2)</f>
        <v>Evergreen Broadleaf Forest para Evergreen Broadleaf Forest</v>
      </c>
      <c r="H2" s="50">
        <v>4194659</v>
      </c>
      <c r="I2" s="50" t="str">
        <f>L35</f>
        <v>Preservation of Florest Formation</v>
      </c>
      <c r="J2" s="49"/>
      <c r="T2" s="32">
        <v>1</v>
      </c>
      <c r="U2" s="44">
        <v>3514805</v>
      </c>
    </row>
    <row r="3" spans="1:21" s="29" customFormat="1" x14ac:dyDescent="0.2">
      <c r="B3" s="32">
        <v>9</v>
      </c>
      <c r="C3" s="32">
        <v>4</v>
      </c>
      <c r="D3" s="32">
        <v>3</v>
      </c>
      <c r="E3" s="32" t="str">
        <f>VLOOKUP(C3,$K$3:$L$17,2,TRUE)</f>
        <v>Savanna Formation</v>
      </c>
      <c r="F3" s="32" t="str">
        <f>VLOOKUP(D3,$K$3:$L$17,2,TRUE)</f>
        <v>Evergreen Broadleaf Forest</v>
      </c>
      <c r="G3" s="32" t="str">
        <f>_xlfn.CONCAT(E3," para ",F3)</f>
        <v>Savanna Formation para Evergreen Broadleaf Forest</v>
      </c>
      <c r="H3" s="50">
        <v>1117</v>
      </c>
      <c r="I3" s="50" t="str">
        <f>VLOOKUP(D3,$K$19:$L$33,2,TRUE)</f>
        <v>Transitions to Florest Formation</v>
      </c>
      <c r="J3" s="49"/>
      <c r="K3" s="29">
        <v>3</v>
      </c>
      <c r="L3" s="29" t="s">
        <v>49</v>
      </c>
      <c r="N3" s="29">
        <v>3</v>
      </c>
      <c r="O3" s="29" t="s">
        <v>49</v>
      </c>
      <c r="T3" s="32">
        <v>2</v>
      </c>
      <c r="U3" s="44">
        <v>88178</v>
      </c>
    </row>
    <row r="4" spans="1:21" s="29" customFormat="1" x14ac:dyDescent="0.2">
      <c r="B4" s="32">
        <v>10</v>
      </c>
      <c r="C4" s="32">
        <v>3</v>
      </c>
      <c r="D4" s="32">
        <v>4</v>
      </c>
      <c r="E4" s="32" t="str">
        <f>VLOOKUP(C4,$K$3:$L$17,2,TRUE)</f>
        <v>Evergreen Broadleaf Forest</v>
      </c>
      <c r="F4" s="32" t="str">
        <f>VLOOKUP(D4,$K$3:$L$17,2,TRUE)</f>
        <v>Savanna Formation</v>
      </c>
      <c r="G4" s="32" t="str">
        <f>_xlfn.CONCAT(E4," para ",F4)</f>
        <v>Evergreen Broadleaf Forest para Savanna Formation</v>
      </c>
      <c r="H4" s="50">
        <v>1182</v>
      </c>
      <c r="I4" s="50" t="str">
        <f>VLOOKUP(D4,$K$19:$L$33,2,TRUE)</f>
        <v>Transtions to Savanna Formation</v>
      </c>
      <c r="J4" s="49"/>
      <c r="K4" s="29">
        <v>4</v>
      </c>
      <c r="L4" s="29" t="s">
        <v>50</v>
      </c>
      <c r="N4" s="29">
        <v>4</v>
      </c>
      <c r="O4" s="29" t="s">
        <v>50</v>
      </c>
      <c r="T4" s="32">
        <v>3</v>
      </c>
      <c r="U4" s="44">
        <v>40126</v>
      </c>
    </row>
    <row r="5" spans="1:21" s="29" customFormat="1" x14ac:dyDescent="0.2">
      <c r="B5" s="32">
        <v>11</v>
      </c>
      <c r="C5" s="32">
        <v>4</v>
      </c>
      <c r="D5" s="32">
        <v>4</v>
      </c>
      <c r="E5" s="32" t="str">
        <f>VLOOKUP(C5,$K$3:$L$17,2,TRUE)</f>
        <v>Savanna Formation</v>
      </c>
      <c r="F5" s="32" t="str">
        <f>VLOOKUP(D5,$K$3:$L$17,2,TRUE)</f>
        <v>Savanna Formation</v>
      </c>
      <c r="G5" s="32" t="str">
        <f>_xlfn.CONCAT(E5," para ",F5)</f>
        <v>Savanna Formation para Savanna Formation</v>
      </c>
      <c r="H5" s="50">
        <v>62913</v>
      </c>
      <c r="I5" s="50" t="s">
        <v>84</v>
      </c>
      <c r="J5" s="49"/>
      <c r="K5" s="29">
        <v>9</v>
      </c>
      <c r="L5" s="29" t="s">
        <v>51</v>
      </c>
      <c r="N5" s="29">
        <v>9</v>
      </c>
      <c r="O5" s="29" t="s">
        <v>51</v>
      </c>
      <c r="T5" s="32">
        <v>4</v>
      </c>
      <c r="U5" s="32">
        <v>1952</v>
      </c>
    </row>
    <row r="6" spans="1:21" s="29" customFormat="1" x14ac:dyDescent="0.2">
      <c r="B6" s="32">
        <v>21</v>
      </c>
      <c r="C6" s="32">
        <v>9</v>
      </c>
      <c r="D6" s="32">
        <v>3</v>
      </c>
      <c r="E6" s="32" t="str">
        <f>VLOOKUP(C6,$K$3:$L$17,2,TRUE)</f>
        <v>Planted Forest</v>
      </c>
      <c r="F6" s="32" t="str">
        <f>VLOOKUP(D6,$K$3:$L$17,2,TRUE)</f>
        <v>Evergreen Broadleaf Forest</v>
      </c>
      <c r="G6" s="32" t="str">
        <f>_xlfn.CONCAT(E6," para ",F6)</f>
        <v>Planted Forest para Evergreen Broadleaf Forest</v>
      </c>
      <c r="H6" s="50">
        <v>6</v>
      </c>
      <c r="I6" s="50" t="str">
        <f>VLOOKUP(D6,$K$19:$L$33,2,TRUE)</f>
        <v>Transitions to Florest Formation</v>
      </c>
      <c r="J6" s="49"/>
      <c r="K6" s="29">
        <v>11</v>
      </c>
      <c r="L6" s="29" t="s">
        <v>52</v>
      </c>
      <c r="N6" s="29">
        <v>11</v>
      </c>
      <c r="O6" s="29" t="s">
        <v>52</v>
      </c>
      <c r="T6" s="32">
        <v>5</v>
      </c>
      <c r="U6" s="32">
        <v>624</v>
      </c>
    </row>
    <row r="7" spans="1:21" s="29" customFormat="1" x14ac:dyDescent="0.2">
      <c r="B7" s="32">
        <v>23</v>
      </c>
      <c r="C7" s="32">
        <v>3</v>
      </c>
      <c r="D7" s="32">
        <v>9</v>
      </c>
      <c r="E7" s="32" t="str">
        <f>VLOOKUP(C7,$K$3:$L$17,2,TRUE)</f>
        <v>Evergreen Broadleaf Forest</v>
      </c>
      <c r="F7" s="32" t="str">
        <f>VLOOKUP(D7,$K$3:$L$17,2,TRUE)</f>
        <v>Planted Forest</v>
      </c>
      <c r="G7" s="32" t="s">
        <v>104</v>
      </c>
      <c r="H7" s="50">
        <v>437</v>
      </c>
      <c r="I7" s="50" t="str">
        <f>VLOOKUP(D7,$K$19:$L$33,2,TRUE)</f>
        <v>Transitions to Planted Forest</v>
      </c>
      <c r="J7" s="49"/>
      <c r="K7" s="29">
        <v>12</v>
      </c>
      <c r="L7" s="29" t="s">
        <v>53</v>
      </c>
      <c r="N7" s="29">
        <v>12</v>
      </c>
      <c r="O7" s="29" t="s">
        <v>53</v>
      </c>
      <c r="T7" s="32">
        <v>6</v>
      </c>
      <c r="U7" s="32">
        <v>1886</v>
      </c>
    </row>
    <row r="8" spans="1:21" s="29" customFormat="1" x14ac:dyDescent="0.2">
      <c r="B8" s="32">
        <v>26</v>
      </c>
      <c r="C8" s="32">
        <v>9</v>
      </c>
      <c r="D8" s="32">
        <v>4</v>
      </c>
      <c r="E8" s="32" t="str">
        <f>VLOOKUP(C8,$K$3:$L$17,2,TRUE)</f>
        <v>Planted Forest</v>
      </c>
      <c r="F8" s="32" t="str">
        <f>VLOOKUP(D8,$K$3:$L$17,2,TRUE)</f>
        <v>Savanna Formation</v>
      </c>
      <c r="G8" s="32" t="str">
        <f>_xlfn.CONCAT(E8," para ",F8)</f>
        <v>Planted Forest para Savanna Formation</v>
      </c>
      <c r="H8" s="50">
        <v>1</v>
      </c>
      <c r="I8" s="50" t="str">
        <f>VLOOKUP(D8,$K$19:$L$33,2,TRUE)</f>
        <v>Transtions to Savanna Formation</v>
      </c>
      <c r="J8" s="49"/>
      <c r="K8" s="29">
        <v>13</v>
      </c>
      <c r="L8" s="29" t="s">
        <v>103</v>
      </c>
      <c r="N8" s="29">
        <v>13</v>
      </c>
      <c r="O8" s="29" t="s">
        <v>103</v>
      </c>
      <c r="T8" s="32">
        <v>7</v>
      </c>
      <c r="U8" s="44">
        <v>4194659</v>
      </c>
    </row>
    <row r="9" spans="1:21" s="29" customFormat="1" x14ac:dyDescent="0.2">
      <c r="B9" s="32">
        <v>27</v>
      </c>
      <c r="C9" s="32">
        <v>4</v>
      </c>
      <c r="D9" s="32">
        <v>9</v>
      </c>
      <c r="E9" s="32" t="str">
        <f>VLOOKUP(C9,$K$3:$L$17,2,TRUE)</f>
        <v>Savanna Formation</v>
      </c>
      <c r="F9" s="32" t="str">
        <f>VLOOKUP(D9,$K$3:$L$17,2,TRUE)</f>
        <v>Planted Forest</v>
      </c>
      <c r="G9" s="32" t="str">
        <f>_xlfn.CONCAT(E9," para ",F9)</f>
        <v>Savanna Formation para Planted Forest</v>
      </c>
      <c r="H9" s="50">
        <v>59</v>
      </c>
      <c r="I9" s="50" t="str">
        <f>VLOOKUP(D9,$K$19:$L$33,2,TRUE)</f>
        <v>Transitions to Planted Forest</v>
      </c>
      <c r="J9" s="49"/>
      <c r="K9" s="29">
        <v>15</v>
      </c>
      <c r="L9" s="29" t="s">
        <v>55</v>
      </c>
      <c r="N9" s="29">
        <v>15</v>
      </c>
      <c r="O9" s="29" t="s">
        <v>55</v>
      </c>
      <c r="T9" s="32">
        <v>8</v>
      </c>
      <c r="U9" s="32">
        <v>350</v>
      </c>
    </row>
    <row r="10" spans="1:21" s="29" customFormat="1" x14ac:dyDescent="0.2">
      <c r="B10" s="32">
        <v>29</v>
      </c>
      <c r="C10" s="32">
        <v>11</v>
      </c>
      <c r="D10" s="32">
        <v>3</v>
      </c>
      <c r="E10" s="32" t="str">
        <f>VLOOKUP(C10,$K$3:$L$17,2,TRUE)</f>
        <v>Non-Forest Wetland</v>
      </c>
      <c r="F10" s="32" t="str">
        <f>VLOOKUP(D10,$K$3:$L$17,2,TRUE)</f>
        <v>Evergreen Broadleaf Forest</v>
      </c>
      <c r="G10" s="32" t="str">
        <f>_xlfn.CONCAT(E10," para ",F10)</f>
        <v>Non-Forest Wetland para Evergreen Broadleaf Forest</v>
      </c>
      <c r="H10" s="50">
        <v>1149</v>
      </c>
      <c r="I10" s="50" t="str">
        <f>VLOOKUP(D10,$K$19:$L$33,2,TRUE)</f>
        <v>Transitions to Florest Formation</v>
      </c>
      <c r="J10" s="49"/>
      <c r="K10" s="29">
        <v>18</v>
      </c>
      <c r="L10" s="29" t="s">
        <v>56</v>
      </c>
      <c r="N10" s="29">
        <v>18</v>
      </c>
      <c r="O10" s="29" t="s">
        <v>56</v>
      </c>
      <c r="T10" s="32">
        <v>9</v>
      </c>
      <c r="U10" s="32">
        <v>1117</v>
      </c>
    </row>
    <row r="11" spans="1:21" s="29" customFormat="1" x14ac:dyDescent="0.2">
      <c r="B11" s="32">
        <v>30</v>
      </c>
      <c r="C11" s="32">
        <v>3</v>
      </c>
      <c r="D11" s="32">
        <v>11</v>
      </c>
      <c r="E11" s="32" t="str">
        <f>VLOOKUP(C11,$K$3:$L$17,2,TRUE)</f>
        <v>Evergreen Broadleaf Forest</v>
      </c>
      <c r="F11" s="32" t="str">
        <f>VLOOKUP(D11,$K$3:$L$17,2,TRUE)</f>
        <v>Non-Forest Wetland</v>
      </c>
      <c r="G11" s="32" t="str">
        <f>_xlfn.CONCAT(E11," para ",F11)</f>
        <v>Evergreen Broadleaf Forest para Non-Forest Wetland</v>
      </c>
      <c r="H11" s="50">
        <v>2372</v>
      </c>
      <c r="I11" s="50" t="str">
        <f>VLOOKUP(D11,$K$19:$L$33,2,TRUE)</f>
        <v>Transitions to Non-Forest Wetland</v>
      </c>
      <c r="J11" s="49"/>
      <c r="K11" s="29">
        <v>21</v>
      </c>
      <c r="L11" s="29" t="s">
        <v>57</v>
      </c>
      <c r="N11" s="29">
        <v>21</v>
      </c>
      <c r="O11" s="29" t="s">
        <v>57</v>
      </c>
      <c r="T11" s="32">
        <v>10</v>
      </c>
      <c r="U11" s="32">
        <v>1182</v>
      </c>
    </row>
    <row r="12" spans="1:21" s="29" customFormat="1" x14ac:dyDescent="0.2">
      <c r="B12" s="32">
        <v>32</v>
      </c>
      <c r="C12" s="32">
        <v>12</v>
      </c>
      <c r="D12" s="32">
        <v>3</v>
      </c>
      <c r="E12" s="32" t="str">
        <f>VLOOKUP(C12,$K$3:$L$17,2,TRUE)</f>
        <v>Grassland Formation</v>
      </c>
      <c r="F12" s="32" t="str">
        <f>VLOOKUP(D12,$K$3:$L$17,2,TRUE)</f>
        <v>Evergreen Broadleaf Forest</v>
      </c>
      <c r="G12" s="32" t="str">
        <f>_xlfn.CONCAT(E12," para ",F12)</f>
        <v>Grassland Formation para Evergreen Broadleaf Forest</v>
      </c>
      <c r="H12" s="50">
        <v>4437</v>
      </c>
      <c r="I12" s="50" t="str">
        <f>VLOOKUP(D12,$K$19:$L$33,2,TRUE)</f>
        <v>Transitions to Florest Formation</v>
      </c>
      <c r="J12" s="49"/>
      <c r="K12" s="29">
        <v>24</v>
      </c>
      <c r="L12" s="29" t="s">
        <v>58</v>
      </c>
      <c r="N12" s="29">
        <v>24</v>
      </c>
      <c r="O12" s="29" t="s">
        <v>58</v>
      </c>
      <c r="T12" s="32">
        <v>11</v>
      </c>
      <c r="U12" s="44">
        <v>62913</v>
      </c>
    </row>
    <row r="13" spans="1:21" s="29" customFormat="1" x14ac:dyDescent="0.2">
      <c r="B13" s="32">
        <v>33</v>
      </c>
      <c r="C13" s="32">
        <v>11</v>
      </c>
      <c r="D13" s="32">
        <v>4</v>
      </c>
      <c r="E13" s="32" t="str">
        <f>VLOOKUP(C13,$K$3:$L$17,2,TRUE)</f>
        <v>Non-Forest Wetland</v>
      </c>
      <c r="F13" s="32" t="str">
        <f>VLOOKUP(D13,$K$3:$L$17,2,TRUE)</f>
        <v>Savanna Formation</v>
      </c>
      <c r="G13" s="32" t="str">
        <f>_xlfn.CONCAT(E13," para ",F13)</f>
        <v>Non-Forest Wetland para Savanna Formation</v>
      </c>
      <c r="H13" s="50">
        <v>160</v>
      </c>
      <c r="I13" s="50" t="str">
        <f>VLOOKUP(D13,$K$19:$L$33,2,TRUE)</f>
        <v>Transtions to Savanna Formation</v>
      </c>
      <c r="J13" s="49"/>
      <c r="K13" s="29">
        <v>25</v>
      </c>
      <c r="L13" s="29" t="s">
        <v>102</v>
      </c>
      <c r="N13" s="29">
        <v>25</v>
      </c>
      <c r="O13" s="29" t="s">
        <v>102</v>
      </c>
      <c r="T13" s="32">
        <v>12</v>
      </c>
      <c r="U13" s="32">
        <v>4</v>
      </c>
    </row>
    <row r="14" spans="1:21" s="29" customFormat="1" x14ac:dyDescent="0.2">
      <c r="B14" s="32">
        <v>36</v>
      </c>
      <c r="C14" s="32">
        <v>4</v>
      </c>
      <c r="D14" s="32">
        <v>11</v>
      </c>
      <c r="E14" s="32" t="str">
        <f>VLOOKUP(C14,$K$3:$L$17,2,TRUE)</f>
        <v>Savanna Formation</v>
      </c>
      <c r="F14" s="32" t="str">
        <f>VLOOKUP(D14,$K$3:$L$17,2,TRUE)</f>
        <v>Non-Forest Wetland</v>
      </c>
      <c r="G14" s="32" t="str">
        <f>_xlfn.CONCAT(E14," para ",F14)</f>
        <v>Savanna Formation para Non-Forest Wetland</v>
      </c>
      <c r="H14" s="50">
        <v>239</v>
      </c>
      <c r="I14" s="50" t="str">
        <f>VLOOKUP(D14,$K$19:$L$33,2,TRUE)</f>
        <v>Transitions to Non-Forest Wetland</v>
      </c>
      <c r="J14" s="49"/>
      <c r="K14" s="29">
        <v>29</v>
      </c>
      <c r="L14" s="29" t="s">
        <v>61</v>
      </c>
      <c r="N14" s="29">
        <v>27</v>
      </c>
      <c r="O14" s="29" t="s">
        <v>60</v>
      </c>
      <c r="T14" s="32">
        <v>13</v>
      </c>
      <c r="U14" s="32">
        <v>9318</v>
      </c>
    </row>
    <row r="15" spans="1:21" s="29" customFormat="1" x14ac:dyDescent="0.2">
      <c r="B15" s="32">
        <v>37</v>
      </c>
      <c r="C15" s="32">
        <v>3</v>
      </c>
      <c r="D15" s="32">
        <v>12</v>
      </c>
      <c r="E15" s="32" t="str">
        <f>VLOOKUP(C15,$K$3:$L$17,2,TRUE)</f>
        <v>Evergreen Broadleaf Forest</v>
      </c>
      <c r="F15" s="32" t="str">
        <f>VLOOKUP(D15,$K$3:$L$17,2,TRUE)</f>
        <v>Grassland Formation</v>
      </c>
      <c r="G15" s="32" t="str">
        <f>_xlfn.CONCAT(E15," para ",F15)</f>
        <v>Evergreen Broadleaf Forest para Grassland Formation</v>
      </c>
      <c r="H15" s="50">
        <v>6310</v>
      </c>
      <c r="I15" s="50" t="str">
        <f>VLOOKUP(D15,$K$19:$L$33,2,TRUE)</f>
        <v>Transitions to Grassland Formation</v>
      </c>
      <c r="J15" s="49"/>
      <c r="K15" s="29">
        <v>30</v>
      </c>
      <c r="L15" s="29" t="s">
        <v>62</v>
      </c>
      <c r="N15" s="29">
        <v>29</v>
      </c>
      <c r="O15" s="29" t="s">
        <v>61</v>
      </c>
      <c r="T15" s="32">
        <v>14</v>
      </c>
      <c r="U15" s="32">
        <v>9442</v>
      </c>
    </row>
    <row r="16" spans="1:21" s="29" customFormat="1" x14ac:dyDescent="0.2">
      <c r="B16" s="32">
        <v>39</v>
      </c>
      <c r="C16" s="32">
        <v>13</v>
      </c>
      <c r="D16" s="32">
        <v>3</v>
      </c>
      <c r="E16" s="32" t="str">
        <f>VLOOKUP(C16,$K$3:$L$17,2,TRUE)</f>
        <v>Non-Forest Natural Formation</v>
      </c>
      <c r="F16" s="32" t="str">
        <f>VLOOKUP(D16,$K$3:$L$17,2,TRUE)</f>
        <v>Evergreen Broadleaf Forest</v>
      </c>
      <c r="G16" s="32" t="str">
        <f>_xlfn.CONCAT(E16," para ",F16)</f>
        <v>Non-Forest Natural Formation para Evergreen Broadleaf Forest</v>
      </c>
      <c r="H16" s="50">
        <v>2428</v>
      </c>
      <c r="I16" s="50" t="str">
        <f>VLOOKUP(D16,$K$19:$L$33,2,TRUE)</f>
        <v>Transitions to Florest Formation</v>
      </c>
      <c r="J16" s="49"/>
      <c r="K16" s="29">
        <v>33</v>
      </c>
      <c r="L16" s="29" t="s">
        <v>63</v>
      </c>
      <c r="N16" s="29">
        <v>30</v>
      </c>
      <c r="O16" s="29" t="s">
        <v>62</v>
      </c>
      <c r="T16" s="32">
        <v>15</v>
      </c>
      <c r="U16" s="32">
        <v>785</v>
      </c>
    </row>
    <row r="17" spans="2:21" s="29" customFormat="1" x14ac:dyDescent="0.2">
      <c r="B17" s="32">
        <v>40</v>
      </c>
      <c r="C17" s="32">
        <v>12</v>
      </c>
      <c r="D17" s="32">
        <v>4</v>
      </c>
      <c r="E17" s="32" t="str">
        <f>VLOOKUP(C17,$K$3:$L$17,2,TRUE)</f>
        <v>Grassland Formation</v>
      </c>
      <c r="F17" s="32" t="str">
        <f>VLOOKUP(D17,$K$3:$L$17,2,TRUE)</f>
        <v>Savanna Formation</v>
      </c>
      <c r="G17" s="32" t="str">
        <f>_xlfn.CONCAT(E17," para ",F17)</f>
        <v>Grassland Formation para Savanna Formation</v>
      </c>
      <c r="H17" s="50">
        <v>266</v>
      </c>
      <c r="I17" s="50" t="str">
        <f>VLOOKUP(D17,$K$19:$L$33,2,TRUE)</f>
        <v>Transtions to Savanna Formation</v>
      </c>
      <c r="J17" s="49"/>
      <c r="K17" s="29">
        <v>34</v>
      </c>
      <c r="L17" s="29" t="s">
        <v>101</v>
      </c>
      <c r="N17" s="29">
        <v>33</v>
      </c>
      <c r="O17" s="29" t="s">
        <v>63</v>
      </c>
      <c r="T17" s="32">
        <v>18</v>
      </c>
      <c r="U17" s="32">
        <v>497</v>
      </c>
    </row>
    <row r="18" spans="2:21" s="29" customFormat="1" x14ac:dyDescent="0.2">
      <c r="B18" s="32">
        <v>41</v>
      </c>
      <c r="C18" s="32">
        <v>4</v>
      </c>
      <c r="D18" s="32">
        <v>12</v>
      </c>
      <c r="E18" s="32" t="str">
        <f>VLOOKUP(C18,$K$3:$L$17,2,TRUE)</f>
        <v>Savanna Formation</v>
      </c>
      <c r="F18" s="32" t="str">
        <f>VLOOKUP(D18,$K$3:$L$17,2,TRUE)</f>
        <v>Grassland Formation</v>
      </c>
      <c r="G18" s="32" t="str">
        <f>_xlfn.CONCAT(E18," para ",F18)</f>
        <v>Savanna Formation para Grassland Formation</v>
      </c>
      <c r="H18" s="50">
        <v>235</v>
      </c>
      <c r="I18" s="50" t="str">
        <f>VLOOKUP(D18,$K$19:$L$33,2,TRUE)</f>
        <v>Transitions to Grassland Formation</v>
      </c>
      <c r="J18" s="49"/>
      <c r="T18" s="32">
        <v>19</v>
      </c>
      <c r="U18" s="32">
        <v>516</v>
      </c>
    </row>
    <row r="19" spans="2:21" s="29" customFormat="1" x14ac:dyDescent="0.2">
      <c r="B19" s="32">
        <v>42</v>
      </c>
      <c r="C19" s="32">
        <v>3</v>
      </c>
      <c r="D19" s="32">
        <v>13</v>
      </c>
      <c r="E19" s="32" t="str">
        <f>VLOOKUP(C19,$K$3:$L$17,2,TRUE)</f>
        <v>Evergreen Broadleaf Forest</v>
      </c>
      <c r="F19" s="32" t="str">
        <f>VLOOKUP(D19,$K$3:$L$17,2,TRUE)</f>
        <v>Non-Forest Natural Formation</v>
      </c>
      <c r="G19" s="32" t="str">
        <f>_xlfn.CONCAT(E19," para ",F19)</f>
        <v>Evergreen Broadleaf Forest para Non-Forest Natural Formation</v>
      </c>
      <c r="H19" s="50">
        <v>3352</v>
      </c>
      <c r="I19" s="50" t="str">
        <f>VLOOKUP(D19,$K$19:$L$33,2,TRUE)</f>
        <v>Transitions to Non-Forest Natural Formation</v>
      </c>
      <c r="J19" s="49"/>
      <c r="K19" s="51">
        <v>3</v>
      </c>
      <c r="L19" s="52" t="s">
        <v>100</v>
      </c>
      <c r="M19" s="49">
        <f>SUMIF($I$2:$I$198,L19,$H$2:$H$198)</f>
        <v>48445</v>
      </c>
      <c r="T19" s="32">
        <v>20</v>
      </c>
      <c r="U19" s="32">
        <v>5425</v>
      </c>
    </row>
    <row r="20" spans="2:21" s="29" customFormat="1" x14ac:dyDescent="0.2">
      <c r="B20" s="32">
        <v>43</v>
      </c>
      <c r="C20" s="32">
        <v>13</v>
      </c>
      <c r="D20" s="32">
        <v>4</v>
      </c>
      <c r="E20" s="32" t="str">
        <f>VLOOKUP(C20,$K$3:$L$17,2,TRUE)</f>
        <v>Non-Forest Natural Formation</v>
      </c>
      <c r="F20" s="32" t="str">
        <f>VLOOKUP(D20,$K$3:$L$17,2,TRUE)</f>
        <v>Savanna Formation</v>
      </c>
      <c r="G20" s="32" t="str">
        <f>_xlfn.CONCAT(E20," para ",F20)</f>
        <v>Non-Forest Natural Formation para Savanna Formation</v>
      </c>
      <c r="H20" s="50">
        <v>19</v>
      </c>
      <c r="I20" s="50" t="str">
        <f>VLOOKUP(D20,$K$19:$L$33,2,TRUE)</f>
        <v>Transtions to Savanna Formation</v>
      </c>
      <c r="J20" s="49"/>
      <c r="K20" s="51">
        <v>4</v>
      </c>
      <c r="L20" s="51" t="s">
        <v>99</v>
      </c>
      <c r="M20" s="49">
        <f>SUMIF($I$2:$I$198,L20,$H$2:$H$198)</f>
        <v>4052</v>
      </c>
      <c r="T20" s="32">
        <v>21</v>
      </c>
      <c r="U20" s="32">
        <v>6</v>
      </c>
    </row>
    <row r="21" spans="2:21" s="29" customFormat="1" x14ac:dyDescent="0.2">
      <c r="B21" s="32">
        <v>46</v>
      </c>
      <c r="C21" s="32">
        <v>4</v>
      </c>
      <c r="D21" s="32">
        <v>13</v>
      </c>
      <c r="E21" s="32" t="str">
        <f>VLOOKUP(C21,$K$3:$L$17,2,TRUE)</f>
        <v>Savanna Formation</v>
      </c>
      <c r="F21" s="32" t="str">
        <f>VLOOKUP(D21,$K$3:$L$17,2,TRUE)</f>
        <v>Non-Forest Natural Formation</v>
      </c>
      <c r="G21" s="32" t="str">
        <f>_xlfn.CONCAT(E21," para ",F21)</f>
        <v>Savanna Formation para Non-Forest Natural Formation</v>
      </c>
      <c r="H21" s="50">
        <v>5</v>
      </c>
      <c r="I21" s="50" t="str">
        <f>VLOOKUP(D21,$K$19:$L$33,2,TRUE)</f>
        <v>Transitions to Non-Forest Natural Formation</v>
      </c>
      <c r="J21" s="49"/>
      <c r="K21" s="51">
        <v>9</v>
      </c>
      <c r="L21" s="51" t="s">
        <v>98</v>
      </c>
      <c r="M21" s="49">
        <f>SUMIF($I$2:$I$198,L21,$H$2:$H$198)</f>
        <v>1466</v>
      </c>
      <c r="T21" s="32">
        <v>22</v>
      </c>
      <c r="U21" s="44">
        <v>280785</v>
      </c>
    </row>
    <row r="22" spans="2:21" s="29" customFormat="1" x14ac:dyDescent="0.2">
      <c r="B22" s="32">
        <v>48</v>
      </c>
      <c r="C22" s="32">
        <v>15</v>
      </c>
      <c r="D22" s="32">
        <v>3</v>
      </c>
      <c r="E22" s="32" t="str">
        <f>VLOOKUP(C22,$K$3:$L$17,2,TRUE)</f>
        <v>Pasture</v>
      </c>
      <c r="F22" s="32" t="str">
        <f>VLOOKUP(D22,$K$3:$L$17,2,TRUE)</f>
        <v>Evergreen Broadleaf Forest</v>
      </c>
      <c r="G22" s="32" t="str">
        <f>_xlfn.CONCAT(E22," para ",F22)</f>
        <v>Pasture para Evergreen Broadleaf Forest</v>
      </c>
      <c r="H22" s="50">
        <v>23892</v>
      </c>
      <c r="I22" s="50" t="str">
        <f>VLOOKUP(D22,$K$19:$L$33,2,TRUE)</f>
        <v>Transitions to Florest Formation</v>
      </c>
      <c r="J22" s="49"/>
      <c r="K22" s="51">
        <v>11</v>
      </c>
      <c r="L22" s="51" t="s">
        <v>97</v>
      </c>
      <c r="M22" s="49">
        <f>SUMIF($I$2:$I$198,L22,$H$2:$H$198)</f>
        <v>14161</v>
      </c>
      <c r="T22" s="32">
        <v>23</v>
      </c>
      <c r="U22" s="32">
        <v>437</v>
      </c>
    </row>
    <row r="23" spans="2:21" s="29" customFormat="1" x14ac:dyDescent="0.2">
      <c r="B23" s="32">
        <v>50</v>
      </c>
      <c r="C23" s="32">
        <v>9</v>
      </c>
      <c r="D23" s="32">
        <v>9</v>
      </c>
      <c r="E23" s="32" t="str">
        <f>VLOOKUP(C23,$K$3:$L$17,2,TRUE)</f>
        <v>Planted Forest</v>
      </c>
      <c r="F23" s="32" t="str">
        <f>VLOOKUP(D23,$K$3:$L$17,2,TRUE)</f>
        <v>Planted Forest</v>
      </c>
      <c r="G23" s="32" t="str">
        <f>_xlfn.CONCAT(E23," para ",F23)</f>
        <v>Planted Forest para Planted Forest</v>
      </c>
      <c r="H23" s="50">
        <v>662</v>
      </c>
      <c r="I23" s="50" t="s">
        <v>83</v>
      </c>
      <c r="J23" s="49"/>
      <c r="K23" s="51">
        <v>12</v>
      </c>
      <c r="L23" s="51" t="s">
        <v>96</v>
      </c>
      <c r="M23" s="49">
        <f>SUMIF($I$2:$I$198,L23,$H$2:$H$198)</f>
        <v>36187</v>
      </c>
      <c r="T23" s="32">
        <v>24</v>
      </c>
      <c r="U23" s="44">
        <v>14636</v>
      </c>
    </row>
    <row r="24" spans="2:21" s="29" customFormat="1" x14ac:dyDescent="0.2">
      <c r="B24" s="32">
        <v>52</v>
      </c>
      <c r="C24" s="32">
        <v>3</v>
      </c>
      <c r="D24" s="32">
        <v>15</v>
      </c>
      <c r="E24" s="32" t="str">
        <f>VLOOKUP(C24,$K$3:$L$17,2,TRUE)</f>
        <v>Evergreen Broadleaf Forest</v>
      </c>
      <c r="F24" s="32" t="str">
        <f>VLOOKUP(D24,$K$3:$L$17,2,TRUE)</f>
        <v>Pasture</v>
      </c>
      <c r="G24" s="32" t="str">
        <f>_xlfn.CONCAT(E24," para ",F24)</f>
        <v>Evergreen Broadleaf Forest para Pasture</v>
      </c>
      <c r="H24" s="50">
        <v>174494</v>
      </c>
      <c r="I24" s="50" t="str">
        <f>VLOOKUP(D24,$K$19:$L$33,2,TRUE)</f>
        <v>Transitions to Pasture</v>
      </c>
      <c r="J24" s="49"/>
      <c r="K24" s="51">
        <v>13</v>
      </c>
      <c r="L24" s="51" t="s">
        <v>95</v>
      </c>
      <c r="M24" s="49">
        <f>SUMIF($I$2:$I$198,L24,$H$2:$H$198)</f>
        <v>6041</v>
      </c>
      <c r="T24" s="32">
        <v>25</v>
      </c>
      <c r="U24" s="32">
        <v>432</v>
      </c>
    </row>
    <row r="25" spans="2:21" s="29" customFormat="1" x14ac:dyDescent="0.2">
      <c r="B25" s="32">
        <v>54</v>
      </c>
      <c r="C25" s="32">
        <v>15</v>
      </c>
      <c r="D25" s="32">
        <v>4</v>
      </c>
      <c r="E25" s="32" t="str">
        <f>VLOOKUP(C25,$K$3:$L$17,2,TRUE)</f>
        <v>Pasture</v>
      </c>
      <c r="F25" s="32" t="str">
        <f>VLOOKUP(D25,$K$3:$L$17,2,TRUE)</f>
        <v>Savanna Formation</v>
      </c>
      <c r="G25" s="32" t="str">
        <f>_xlfn.CONCAT(E25," para ",F25)</f>
        <v>Pasture para Savanna Formation</v>
      </c>
      <c r="H25" s="50">
        <v>1825</v>
      </c>
      <c r="I25" s="50" t="str">
        <f>VLOOKUP(D25,$K$19:$L$33,2,TRUE)</f>
        <v>Transtions to Savanna Formation</v>
      </c>
      <c r="J25" s="49"/>
      <c r="K25" s="51">
        <v>15</v>
      </c>
      <c r="L25" s="51" t="s">
        <v>94</v>
      </c>
      <c r="M25" s="49">
        <f>SUMIF($I$2:$I$198,L25,$H$2:$H$198)</f>
        <v>198193</v>
      </c>
      <c r="T25" s="32">
        <v>26</v>
      </c>
      <c r="U25" s="32">
        <v>1</v>
      </c>
    </row>
    <row r="26" spans="2:21" s="29" customFormat="1" x14ac:dyDescent="0.2">
      <c r="B26" s="32">
        <v>57</v>
      </c>
      <c r="C26" s="32">
        <v>4</v>
      </c>
      <c r="D26" s="32">
        <v>15</v>
      </c>
      <c r="E26" s="32" t="str">
        <f>VLOOKUP(C26,$K$3:$L$17,2,TRUE)</f>
        <v>Savanna Formation</v>
      </c>
      <c r="F26" s="32" t="str">
        <f>VLOOKUP(D26,$K$3:$L$17,2,TRUE)</f>
        <v>Pasture</v>
      </c>
      <c r="G26" s="32" t="str">
        <f>_xlfn.CONCAT(E26," para ",F26)</f>
        <v>Savanna Formation para Pasture</v>
      </c>
      <c r="H26" s="50">
        <v>4646</v>
      </c>
      <c r="I26" s="50" t="str">
        <f>VLOOKUP(D26,$K$19:$L$33,2,TRUE)</f>
        <v>Transitions to Pasture</v>
      </c>
      <c r="J26" s="49"/>
      <c r="K26" s="51">
        <v>18</v>
      </c>
      <c r="L26" s="51" t="s">
        <v>93</v>
      </c>
      <c r="M26" s="49">
        <f>SUMIF($I$2:$I$198,L26,$H$2:$H$198)</f>
        <v>90784</v>
      </c>
      <c r="T26" s="32">
        <v>27</v>
      </c>
      <c r="U26" s="32">
        <v>59</v>
      </c>
    </row>
    <row r="27" spans="2:21" s="29" customFormat="1" x14ac:dyDescent="0.2">
      <c r="B27" s="32">
        <v>58</v>
      </c>
      <c r="C27" s="32">
        <v>11</v>
      </c>
      <c r="D27" s="32">
        <v>9</v>
      </c>
      <c r="E27" s="32" t="str">
        <f>VLOOKUP(C27,$K$3:$L$17,2,TRUE)</f>
        <v>Non-Forest Wetland</v>
      </c>
      <c r="F27" s="32" t="str">
        <f>VLOOKUP(D27,$K$3:$L$17,2,TRUE)</f>
        <v>Planted Forest</v>
      </c>
      <c r="G27" s="32" t="str">
        <f>_xlfn.CONCAT(E27," para ",F27)</f>
        <v>Non-Forest Wetland para Planted Forest</v>
      </c>
      <c r="H27" s="50">
        <v>4</v>
      </c>
      <c r="I27" s="50" t="str">
        <f>VLOOKUP(D27,$K$19:$L$33,2,TRUE)</f>
        <v>Transitions to Planted Forest</v>
      </c>
      <c r="J27" s="49"/>
      <c r="K27" s="51">
        <v>21</v>
      </c>
      <c r="L27" s="51" t="s">
        <v>92</v>
      </c>
      <c r="M27" s="49">
        <f>SUMIF($I$2:$I$198,L27,$H$2:$H$198)</f>
        <v>46739</v>
      </c>
      <c r="T27" s="32">
        <v>28</v>
      </c>
      <c r="U27" s="32">
        <v>2891</v>
      </c>
    </row>
    <row r="28" spans="2:21" s="29" customFormat="1" x14ac:dyDescent="0.2">
      <c r="B28" s="32">
        <v>59</v>
      </c>
      <c r="C28" s="32">
        <v>9</v>
      </c>
      <c r="D28" s="32">
        <v>11</v>
      </c>
      <c r="E28" s="32" t="str">
        <f>VLOOKUP(C28,$K$3:$L$17,2,TRUE)</f>
        <v>Planted Forest</v>
      </c>
      <c r="F28" s="32" t="str">
        <f>VLOOKUP(D28,$K$3:$L$17,2,TRUE)</f>
        <v>Non-Forest Wetland</v>
      </c>
      <c r="G28" s="32" t="str">
        <f>_xlfn.CONCAT(E28," para ",F28)</f>
        <v>Planted Forest para Non-Forest Wetland</v>
      </c>
      <c r="H28" s="50">
        <v>0</v>
      </c>
      <c r="I28" s="50" t="str">
        <f>VLOOKUP(D28,$K$19:$L$33,2,TRUE)</f>
        <v>Transitions to Non-Forest Wetland</v>
      </c>
      <c r="J28" s="49"/>
      <c r="K28" s="51">
        <v>24</v>
      </c>
      <c r="L28" s="51" t="s">
        <v>91</v>
      </c>
      <c r="M28" s="49">
        <f>SUMIF($I$2:$I$198,L28,$H$2:$H$198)</f>
        <v>1623</v>
      </c>
      <c r="T28" s="32">
        <v>29</v>
      </c>
      <c r="U28" s="32">
        <v>1149</v>
      </c>
    </row>
    <row r="29" spans="2:21" s="29" customFormat="1" x14ac:dyDescent="0.2">
      <c r="B29" s="32">
        <v>61</v>
      </c>
      <c r="C29" s="32">
        <v>18</v>
      </c>
      <c r="D29" s="32">
        <v>3</v>
      </c>
      <c r="E29" s="32" t="str">
        <f>VLOOKUP(C29,$K$3:$L$17,2,TRUE)</f>
        <v>Agriculture</v>
      </c>
      <c r="F29" s="32" t="str">
        <f>VLOOKUP(D29,$K$3:$L$17,2,TRUE)</f>
        <v>Evergreen Broadleaf Forest</v>
      </c>
      <c r="G29" s="32" t="str">
        <f>_xlfn.CONCAT(E29," para ",F29)</f>
        <v>Agriculture para Evergreen Broadleaf Forest</v>
      </c>
      <c r="H29" s="50">
        <v>1556</v>
      </c>
      <c r="I29" s="50" t="str">
        <f>VLOOKUP(D29,$K$19:$L$33,2,TRUE)</f>
        <v>Transitions to Florest Formation</v>
      </c>
      <c r="J29" s="49"/>
      <c r="K29" s="51">
        <v>25</v>
      </c>
      <c r="L29" s="51" t="s">
        <v>90</v>
      </c>
      <c r="M29" s="49">
        <f>SUMIF($I$2:$I$198,L29,$H$2:$H$198)</f>
        <v>6333</v>
      </c>
      <c r="T29" s="32">
        <v>30</v>
      </c>
      <c r="U29" s="32">
        <v>2372</v>
      </c>
    </row>
    <row r="30" spans="2:21" s="29" customFormat="1" x14ac:dyDescent="0.2">
      <c r="B30" s="32">
        <v>63</v>
      </c>
      <c r="C30" s="32">
        <v>12</v>
      </c>
      <c r="D30" s="32">
        <v>9</v>
      </c>
      <c r="E30" s="32" t="str">
        <f>VLOOKUP(C30,$K$3:$L$17,2,TRUE)</f>
        <v>Grassland Formation</v>
      </c>
      <c r="F30" s="32" t="str">
        <f>VLOOKUP(D30,$K$3:$L$17,2,TRUE)</f>
        <v>Planted Forest</v>
      </c>
      <c r="G30" s="32" t="str">
        <f>_xlfn.CONCAT(E30," para ",F30)</f>
        <v>Grassland Formation para Planted Forest</v>
      </c>
      <c r="H30" s="50">
        <v>324</v>
      </c>
      <c r="I30" s="50" t="str">
        <f>VLOOKUP(D30,$K$19:$L$33,2,TRUE)</f>
        <v>Transitions to Planted Forest</v>
      </c>
      <c r="J30" s="49"/>
      <c r="K30" s="51">
        <v>29</v>
      </c>
      <c r="L30" s="51" t="s">
        <v>89</v>
      </c>
      <c r="M30" s="49">
        <f>SUMIF($I$2:$I$198,L30,$H$2:$H$198)</f>
        <v>87</v>
      </c>
      <c r="T30" s="32">
        <v>31</v>
      </c>
      <c r="U30" s="32">
        <v>7285</v>
      </c>
    </row>
    <row r="31" spans="2:21" s="29" customFormat="1" x14ac:dyDescent="0.2">
      <c r="B31" s="32">
        <v>64</v>
      </c>
      <c r="C31" s="32">
        <v>9</v>
      </c>
      <c r="D31" s="32">
        <v>12</v>
      </c>
      <c r="E31" s="32" t="str">
        <f>VLOOKUP(C31,$K$3:$L$17,2,TRUE)</f>
        <v>Planted Forest</v>
      </c>
      <c r="F31" s="32" t="str">
        <f>VLOOKUP(D31,$K$3:$L$17,2,TRUE)</f>
        <v>Grassland Formation</v>
      </c>
      <c r="G31" s="32" t="str">
        <f>_xlfn.CONCAT(E31," para ",F31)</f>
        <v>Planted Forest para Grassland Formation</v>
      </c>
      <c r="H31" s="50">
        <v>6</v>
      </c>
      <c r="I31" s="50" t="str">
        <f>VLOOKUP(D31,$K$19:$L$33,2,TRUE)</f>
        <v>Transitions to Grassland Formation</v>
      </c>
      <c r="J31" s="49"/>
      <c r="K31" s="51">
        <v>30</v>
      </c>
      <c r="L31" s="51" t="s">
        <v>88</v>
      </c>
      <c r="M31" s="49">
        <f>SUMIF($I$2:$I$198,L31,$H$2:$H$198)</f>
        <v>1815</v>
      </c>
      <c r="T31" s="32">
        <v>32</v>
      </c>
      <c r="U31" s="32">
        <v>4437</v>
      </c>
    </row>
    <row r="32" spans="2:21" s="29" customFormat="1" x14ac:dyDescent="0.2">
      <c r="B32" s="32">
        <v>66</v>
      </c>
      <c r="C32" s="32">
        <v>3</v>
      </c>
      <c r="D32" s="32">
        <v>18</v>
      </c>
      <c r="E32" s="32" t="str">
        <f>VLOOKUP(C32,$K$3:$L$17,2,TRUE)</f>
        <v>Evergreen Broadleaf Forest</v>
      </c>
      <c r="F32" s="32" t="str">
        <f>VLOOKUP(D32,$K$3:$L$17,2,TRUE)</f>
        <v>Agriculture</v>
      </c>
      <c r="G32" s="32" t="str">
        <f>_xlfn.CONCAT(E32," para ",F32)</f>
        <v>Evergreen Broadleaf Forest para Agriculture</v>
      </c>
      <c r="H32" s="50">
        <v>40030</v>
      </c>
      <c r="I32" s="50" t="str">
        <f>VLOOKUP(D32,$K$19:$L$33,2,TRUE)</f>
        <v>Transitions to Agriculture</v>
      </c>
      <c r="J32" s="49"/>
      <c r="K32" s="51">
        <v>33</v>
      </c>
      <c r="L32" s="51" t="s">
        <v>87</v>
      </c>
      <c r="M32" s="49">
        <f>SUMIF($I$2:$I$198,L32,$H$2:$H$198)</f>
        <v>12281</v>
      </c>
      <c r="T32" s="32">
        <v>33</v>
      </c>
      <c r="U32" s="32">
        <v>160</v>
      </c>
    </row>
    <row r="33" spans="2:21" s="29" customFormat="1" x14ac:dyDescent="0.2">
      <c r="B33" s="32">
        <v>68</v>
      </c>
      <c r="C33" s="32">
        <v>18</v>
      </c>
      <c r="D33" s="32">
        <v>4</v>
      </c>
      <c r="E33" s="32" t="str">
        <f>VLOOKUP(C33,$K$3:$L$17,2,TRUE)</f>
        <v>Agriculture</v>
      </c>
      <c r="F33" s="32" t="str">
        <f>VLOOKUP(D33,$K$3:$L$17,2,TRUE)</f>
        <v>Savanna Formation</v>
      </c>
      <c r="G33" s="32" t="str">
        <f>_xlfn.CONCAT(E33," para ",F33)</f>
        <v>Agriculture para Savanna Formation</v>
      </c>
      <c r="H33" s="50">
        <v>158</v>
      </c>
      <c r="I33" s="50" t="str">
        <f>VLOOKUP(D33,$K$19:$L$33,2,TRUE)</f>
        <v>Transtions to Savanna Formation</v>
      </c>
      <c r="J33" s="49"/>
      <c r="K33" s="51">
        <v>34</v>
      </c>
      <c r="L33" s="51" t="s">
        <v>86</v>
      </c>
      <c r="M33" s="49">
        <f>SUMIF($I$2:$I$198,L33,$H$2:$H$198)</f>
        <v>0</v>
      </c>
      <c r="T33" s="32">
        <v>36</v>
      </c>
      <c r="U33" s="32">
        <v>239</v>
      </c>
    </row>
    <row r="34" spans="2:21" s="29" customFormat="1" x14ac:dyDescent="0.2">
      <c r="B34" s="32">
        <v>69</v>
      </c>
      <c r="C34" s="32">
        <v>13</v>
      </c>
      <c r="D34" s="32">
        <v>9</v>
      </c>
      <c r="E34" s="32" t="str">
        <f>VLOOKUP(C34,$K$3:$L$17,2,TRUE)</f>
        <v>Non-Forest Natural Formation</v>
      </c>
      <c r="F34" s="32" t="str">
        <f>VLOOKUP(D34,$K$3:$L$17,2,TRUE)</f>
        <v>Planted Forest</v>
      </c>
      <c r="G34" s="32" t="str">
        <f>_xlfn.CONCAT(E34," para ",F34)</f>
        <v>Non-Forest Natural Formation para Planted Forest</v>
      </c>
      <c r="H34" s="50">
        <v>121</v>
      </c>
      <c r="I34" s="50" t="str">
        <f>VLOOKUP(D34,$K$19:$L$33,2,TRUE)</f>
        <v>Transitions to Planted Forest</v>
      </c>
      <c r="J34" s="49"/>
      <c r="T34" s="32">
        <v>37</v>
      </c>
      <c r="U34" s="32">
        <v>6310</v>
      </c>
    </row>
    <row r="35" spans="2:21" s="29" customFormat="1" x14ac:dyDescent="0.2">
      <c r="B35" s="32">
        <v>70</v>
      </c>
      <c r="C35" s="32">
        <v>11</v>
      </c>
      <c r="D35" s="32">
        <v>11</v>
      </c>
      <c r="E35" s="32" t="str">
        <f>VLOOKUP(C35,$K$3:$L$17,2,TRUE)</f>
        <v>Non-Forest Wetland</v>
      </c>
      <c r="F35" s="32" t="str">
        <f>VLOOKUP(D35,$K$3:$L$17,2,TRUE)</f>
        <v>Non-Forest Wetland</v>
      </c>
      <c r="G35" s="32" t="str">
        <f>_xlfn.CONCAT(E35," para ",F35)</f>
        <v>Non-Forest Wetland para Non-Forest Wetland</v>
      </c>
      <c r="H35" s="50">
        <v>55647</v>
      </c>
      <c r="I35" s="50" t="s">
        <v>82</v>
      </c>
      <c r="J35" s="49"/>
      <c r="K35" s="51">
        <v>3</v>
      </c>
      <c r="L35" s="52" t="s">
        <v>85</v>
      </c>
      <c r="M35" s="49">
        <f>SUMIF($I$2:$I$198,L35,$H$2:$H$198)</f>
        <v>4194659</v>
      </c>
      <c r="T35" s="32">
        <v>38</v>
      </c>
      <c r="U35" s="32">
        <v>4895</v>
      </c>
    </row>
    <row r="36" spans="2:21" s="29" customFormat="1" x14ac:dyDescent="0.2">
      <c r="B36" s="32">
        <v>71</v>
      </c>
      <c r="C36" s="32">
        <v>9</v>
      </c>
      <c r="D36" s="32">
        <v>13</v>
      </c>
      <c r="E36" s="32" t="str">
        <f>VLOOKUP(C36,$K$3:$L$17,2,TRUE)</f>
        <v>Planted Forest</v>
      </c>
      <c r="F36" s="32" t="str">
        <f>VLOOKUP(D36,$K$3:$L$17,2,TRUE)</f>
        <v>Non-Forest Natural Formation</v>
      </c>
      <c r="G36" s="32" t="str">
        <f>_xlfn.CONCAT(E36," para ",F36)</f>
        <v>Planted Forest para Non-Forest Natural Formation</v>
      </c>
      <c r="H36" s="50">
        <v>20</v>
      </c>
      <c r="I36" s="50" t="str">
        <f>VLOOKUP(D36,$K$19:$L$33,2,TRUE)</f>
        <v>Transitions to Non-Forest Natural Formation</v>
      </c>
      <c r="J36" s="49"/>
      <c r="K36" s="51">
        <v>4</v>
      </c>
      <c r="L36" s="51" t="s">
        <v>84</v>
      </c>
      <c r="M36" s="49">
        <f>SUMIF($I$2:$I$198,L36,$H$2:$H$198)</f>
        <v>62913</v>
      </c>
      <c r="O36" s="51"/>
      <c r="T36" s="32">
        <v>39</v>
      </c>
      <c r="U36" s="32">
        <v>2428</v>
      </c>
    </row>
    <row r="37" spans="2:21" s="29" customFormat="1" x14ac:dyDescent="0.2">
      <c r="B37" s="32">
        <v>72</v>
      </c>
      <c r="C37" s="32">
        <v>4</v>
      </c>
      <c r="D37" s="32">
        <v>18</v>
      </c>
      <c r="E37" s="32" t="str">
        <f>VLOOKUP(C37,$K$3:$L$17,2,TRUE)</f>
        <v>Savanna Formation</v>
      </c>
      <c r="F37" s="32" t="str">
        <f>VLOOKUP(D37,$K$3:$L$17,2,TRUE)</f>
        <v>Agriculture</v>
      </c>
      <c r="G37" s="32" t="str">
        <f>_xlfn.CONCAT(E37," para ",F37)</f>
        <v>Savanna Formation para Agriculture</v>
      </c>
      <c r="H37" s="50">
        <v>4888</v>
      </c>
      <c r="I37" s="50" t="str">
        <f>VLOOKUP(D37,$K$19:$L$33,2,TRUE)</f>
        <v>Transitions to Agriculture</v>
      </c>
      <c r="J37" s="49"/>
      <c r="K37" s="51">
        <v>9</v>
      </c>
      <c r="L37" s="51" t="s">
        <v>83</v>
      </c>
      <c r="M37" s="49">
        <f>SUMIF($I$2:$I$198,L37,$H$2:$H$198)</f>
        <v>662</v>
      </c>
      <c r="O37" s="51"/>
      <c r="T37" s="32">
        <v>40</v>
      </c>
      <c r="U37" s="32">
        <v>266</v>
      </c>
    </row>
    <row r="38" spans="2:21" s="29" customFormat="1" x14ac:dyDescent="0.2">
      <c r="B38" s="32">
        <v>73</v>
      </c>
      <c r="C38" s="32">
        <v>12</v>
      </c>
      <c r="D38" s="32">
        <v>11</v>
      </c>
      <c r="E38" s="32" t="str">
        <f>VLOOKUP(C38,$K$3:$L$17,2,TRUE)</f>
        <v>Grassland Formation</v>
      </c>
      <c r="F38" s="32" t="str">
        <f>VLOOKUP(D38,$K$3:$L$17,2,TRUE)</f>
        <v>Non-Forest Wetland</v>
      </c>
      <c r="G38" s="32" t="str">
        <f>_xlfn.CONCAT(E38," para ",F38)</f>
        <v>Grassland Formation para Non-Forest Wetland</v>
      </c>
      <c r="H38" s="50">
        <v>7395</v>
      </c>
      <c r="I38" s="50" t="str">
        <f>VLOOKUP(D38,$K$19:$L$33,2,TRUE)</f>
        <v>Transitions to Non-Forest Wetland</v>
      </c>
      <c r="J38" s="49"/>
      <c r="K38" s="51">
        <v>11</v>
      </c>
      <c r="L38" s="51" t="s">
        <v>82</v>
      </c>
      <c r="M38" s="49">
        <f>SUMIF($I$2:$I$198,L38,$H$2:$H$198)</f>
        <v>55647</v>
      </c>
      <c r="O38" s="51"/>
      <c r="T38" s="32">
        <v>41</v>
      </c>
      <c r="U38" s="32">
        <v>235</v>
      </c>
    </row>
    <row r="39" spans="2:21" s="29" customFormat="1" x14ac:dyDescent="0.2">
      <c r="B39" s="32">
        <v>74</v>
      </c>
      <c r="C39" s="32">
        <v>11</v>
      </c>
      <c r="D39" s="32">
        <v>12</v>
      </c>
      <c r="E39" s="32" t="str">
        <f>VLOOKUP(C39,$K$3:$L$17,2,TRUE)</f>
        <v>Non-Forest Wetland</v>
      </c>
      <c r="F39" s="32" t="str">
        <f>VLOOKUP(D39,$K$3:$L$17,2,TRUE)</f>
        <v>Grassland Formation</v>
      </c>
      <c r="G39" s="32" t="str">
        <f>_xlfn.CONCAT(E39," para ",F39)</f>
        <v>Non-Forest Wetland para Grassland Formation</v>
      </c>
      <c r="H39" s="50">
        <v>17582</v>
      </c>
      <c r="I39" s="50" t="str">
        <f>VLOOKUP(D39,$K$19:$L$33,2,TRUE)</f>
        <v>Transitions to Grassland Formation</v>
      </c>
      <c r="J39" s="49"/>
      <c r="K39" s="51">
        <v>12</v>
      </c>
      <c r="L39" s="51" t="s">
        <v>81</v>
      </c>
      <c r="M39" s="49">
        <f>SUMIF($I$2:$I$198,L39,$H$2:$H$198)</f>
        <v>295470</v>
      </c>
      <c r="O39" s="51"/>
      <c r="T39" s="32">
        <v>42</v>
      </c>
      <c r="U39" s="32">
        <v>3352</v>
      </c>
    </row>
    <row r="40" spans="2:21" s="29" customFormat="1" x14ac:dyDescent="0.2">
      <c r="B40" s="32">
        <v>76</v>
      </c>
      <c r="C40" s="32">
        <v>21</v>
      </c>
      <c r="D40" s="32">
        <v>3</v>
      </c>
      <c r="E40" s="32" t="str">
        <f>VLOOKUP(C40,$K$3:$L$17,2,TRUE)</f>
        <v>Agriculture and Pasture Mosaic</v>
      </c>
      <c r="F40" s="32" t="str">
        <f>VLOOKUP(D40,$K$3:$L$17,2,TRUE)</f>
        <v>Evergreen Broadleaf Forest</v>
      </c>
      <c r="G40" s="32" t="str">
        <f>_xlfn.CONCAT(E40," para ",F40)</f>
        <v>Agriculture and Pasture Mosaic para Evergreen Broadleaf Forest</v>
      </c>
      <c r="H40" s="50">
        <v>10324</v>
      </c>
      <c r="I40" s="50" t="str">
        <f>VLOOKUP(D40,$K$19:$L$33,2,TRUE)</f>
        <v>Transitions to Florest Formation</v>
      </c>
      <c r="J40" s="49"/>
      <c r="K40" s="51">
        <v>13</v>
      </c>
      <c r="L40" s="51" t="s">
        <v>80</v>
      </c>
      <c r="M40" s="49">
        <f>SUMIF($I$2:$I$198,L40,$H$2:$H$198)</f>
        <v>42412</v>
      </c>
      <c r="O40" s="51"/>
      <c r="T40" s="32">
        <v>43</v>
      </c>
      <c r="U40" s="32">
        <v>19</v>
      </c>
    </row>
    <row r="41" spans="2:21" s="29" customFormat="1" x14ac:dyDescent="0.2">
      <c r="B41" s="32">
        <v>78</v>
      </c>
      <c r="C41" s="32">
        <v>15</v>
      </c>
      <c r="D41" s="32">
        <v>9</v>
      </c>
      <c r="E41" s="32" t="str">
        <f>VLOOKUP(C41,$K$3:$L$17,2,TRUE)</f>
        <v>Pasture</v>
      </c>
      <c r="F41" s="32" t="str">
        <f>VLOOKUP(D41,$K$3:$L$17,2,TRUE)</f>
        <v>Planted Forest</v>
      </c>
      <c r="G41" s="32" t="str">
        <f>_xlfn.CONCAT(E41," para ",F41)</f>
        <v>Pasture para Planted Forest</v>
      </c>
      <c r="H41" s="50">
        <v>242</v>
      </c>
      <c r="I41" s="50" t="str">
        <f>VLOOKUP(D41,$K$19:$L$33,2,TRUE)</f>
        <v>Transitions to Planted Forest</v>
      </c>
      <c r="J41" s="49"/>
      <c r="K41" s="51">
        <v>15</v>
      </c>
      <c r="L41" s="51" t="s">
        <v>79</v>
      </c>
      <c r="M41" s="49">
        <f>SUMIF($I$2:$I$198,L41,$H$2:$H$198)</f>
        <v>184075</v>
      </c>
      <c r="O41" s="51"/>
      <c r="T41" s="32">
        <v>44</v>
      </c>
      <c r="U41" s="32">
        <v>1366</v>
      </c>
    </row>
    <row r="42" spans="2:21" s="29" customFormat="1" x14ac:dyDescent="0.2">
      <c r="B42" s="32">
        <v>79</v>
      </c>
      <c r="C42" s="32">
        <v>13</v>
      </c>
      <c r="D42" s="32">
        <v>11</v>
      </c>
      <c r="E42" s="32" t="str">
        <f>VLOOKUP(C42,$K$3:$L$17,2,TRUE)</f>
        <v>Non-Forest Natural Formation</v>
      </c>
      <c r="F42" s="32" t="str">
        <f>VLOOKUP(D42,$K$3:$L$17,2,TRUE)</f>
        <v>Non-Forest Wetland</v>
      </c>
      <c r="G42" s="32" t="str">
        <f>_xlfn.CONCAT(E42," para ",F42)</f>
        <v>Non-Forest Natural Formation para Non-Forest Wetland</v>
      </c>
      <c r="H42" s="50">
        <v>12</v>
      </c>
      <c r="I42" s="50" t="str">
        <f>VLOOKUP(D42,$K$19:$L$33,2,TRUE)</f>
        <v>Transitions to Non-Forest Wetland</v>
      </c>
      <c r="J42" s="49"/>
      <c r="K42" s="51">
        <v>18</v>
      </c>
      <c r="L42" s="51" t="s">
        <v>78</v>
      </c>
      <c r="M42" s="49">
        <f>SUMIF($I$2:$I$198,L42,$H$2:$H$198)</f>
        <v>55956</v>
      </c>
      <c r="O42" s="51"/>
      <c r="T42" s="32">
        <v>45</v>
      </c>
      <c r="U42" s="32">
        <v>1292</v>
      </c>
    </row>
    <row r="43" spans="2:21" s="29" customFormat="1" x14ac:dyDescent="0.2">
      <c r="B43" s="32">
        <v>80</v>
      </c>
      <c r="C43" s="32">
        <v>12</v>
      </c>
      <c r="D43" s="32">
        <v>12</v>
      </c>
      <c r="E43" s="32" t="str">
        <f>VLOOKUP(C43,$K$3:$L$17,2,TRUE)</f>
        <v>Grassland Formation</v>
      </c>
      <c r="F43" s="32" t="str">
        <f>VLOOKUP(D43,$K$3:$L$17,2,TRUE)</f>
        <v>Grassland Formation</v>
      </c>
      <c r="G43" s="32" t="str">
        <f>_xlfn.CONCAT(E43," para ",F43)</f>
        <v>Grassland Formation para Grassland Formation</v>
      </c>
      <c r="H43" s="50">
        <v>295470</v>
      </c>
      <c r="I43" s="50" t="s">
        <v>81</v>
      </c>
      <c r="J43" s="49"/>
      <c r="K43" s="51">
        <v>21</v>
      </c>
      <c r="L43" s="51" t="s">
        <v>77</v>
      </c>
      <c r="M43" s="49">
        <f>SUMIF($I$2:$I$198,L43,$H$2:$H$198)</f>
        <v>58874</v>
      </c>
      <c r="O43" s="51"/>
      <c r="T43" s="32">
        <v>46</v>
      </c>
      <c r="U43" s="32">
        <v>5</v>
      </c>
    </row>
    <row r="44" spans="2:21" s="29" customFormat="1" x14ac:dyDescent="0.2">
      <c r="B44" s="32">
        <v>81</v>
      </c>
      <c r="C44" s="32">
        <v>11</v>
      </c>
      <c r="D44" s="32">
        <v>13</v>
      </c>
      <c r="E44" s="32" t="str">
        <f>VLOOKUP(C44,$K$3:$L$17,2,TRUE)</f>
        <v>Non-Forest Wetland</v>
      </c>
      <c r="F44" s="32" t="str">
        <f>VLOOKUP(D44,$K$3:$L$17,2,TRUE)</f>
        <v>Non-Forest Natural Formation</v>
      </c>
      <c r="G44" s="32" t="str">
        <f>_xlfn.CONCAT(E44," para ",F44)</f>
        <v>Non-Forest Wetland para Non-Forest Natural Formation</v>
      </c>
      <c r="H44" s="50">
        <v>13</v>
      </c>
      <c r="I44" s="50" t="str">
        <f>VLOOKUP(D44,$K$19:$L$33,2,TRUE)</f>
        <v>Transitions to Non-Forest Natural Formation</v>
      </c>
      <c r="J44" s="49"/>
      <c r="K44" s="51">
        <v>24</v>
      </c>
      <c r="L44" s="51" t="s">
        <v>76</v>
      </c>
      <c r="M44" s="49">
        <f>SUMIF($I$2:$I$198,L44,$H$2:$H$198)</f>
        <v>3125</v>
      </c>
      <c r="O44" s="51"/>
      <c r="T44" s="32">
        <v>47</v>
      </c>
      <c r="U44" s="32">
        <v>676</v>
      </c>
    </row>
    <row r="45" spans="2:21" s="29" customFormat="1" x14ac:dyDescent="0.2">
      <c r="B45" s="32">
        <v>82</v>
      </c>
      <c r="C45" s="32">
        <v>9</v>
      </c>
      <c r="D45" s="32">
        <v>15</v>
      </c>
      <c r="E45" s="32" t="str">
        <f>VLOOKUP(C45,$K$3:$L$17,2,TRUE)</f>
        <v>Planted Forest</v>
      </c>
      <c r="F45" s="32" t="str">
        <f>VLOOKUP(D45,$K$3:$L$17,2,TRUE)</f>
        <v>Pasture</v>
      </c>
      <c r="G45" s="32" t="str">
        <f>_xlfn.CONCAT(E45," para ",F45)</f>
        <v>Planted Forest para Pasture</v>
      </c>
      <c r="H45" s="50">
        <v>14</v>
      </c>
      <c r="I45" s="50" t="str">
        <f>VLOOKUP(D45,$K$19:$L$33,2,TRUE)</f>
        <v>Transitions to Pasture</v>
      </c>
      <c r="J45" s="49"/>
      <c r="K45" s="51">
        <v>25</v>
      </c>
      <c r="L45" s="51" t="s">
        <v>75</v>
      </c>
      <c r="M45" s="49">
        <f>SUMIF($I$2:$I$198,L45,$H$2:$H$198)</f>
        <v>17522</v>
      </c>
      <c r="O45" s="51"/>
      <c r="T45" s="32">
        <v>48</v>
      </c>
      <c r="U45" s="44">
        <v>23892</v>
      </c>
    </row>
    <row r="46" spans="2:21" s="29" customFormat="1" x14ac:dyDescent="0.2">
      <c r="B46" s="32">
        <v>84</v>
      </c>
      <c r="C46" s="32">
        <v>3</v>
      </c>
      <c r="D46" s="32">
        <v>21</v>
      </c>
      <c r="E46" s="32" t="str">
        <f>VLOOKUP(C46,$K$3:$L$17,2,TRUE)</f>
        <v>Evergreen Broadleaf Forest</v>
      </c>
      <c r="F46" s="32" t="str">
        <f>VLOOKUP(D46,$K$3:$L$17,2,TRUE)</f>
        <v>Agriculture and Pasture Mosaic</v>
      </c>
      <c r="G46" s="32" t="str">
        <f>_xlfn.CONCAT(E46," para ",F46)</f>
        <v>Evergreen Broadleaf Forest para Agriculture and Pasture Mosaic</v>
      </c>
      <c r="H46" s="50">
        <v>29974</v>
      </c>
      <c r="I46" s="50" t="str">
        <f>VLOOKUP(D46,$K$19:$L$33,2,TRUE)</f>
        <v>Transitions to Agriculture and Pasture Mosaic</v>
      </c>
      <c r="J46" s="49"/>
      <c r="K46" s="51">
        <v>29</v>
      </c>
      <c r="L46" s="51" t="s">
        <v>74</v>
      </c>
      <c r="M46" s="49">
        <f>SUMIF($I$2:$I$198,L46,$H$2:$H$198)</f>
        <v>592</v>
      </c>
      <c r="O46" s="51"/>
      <c r="T46" s="32">
        <v>49</v>
      </c>
      <c r="U46" s="32">
        <v>2894</v>
      </c>
    </row>
    <row r="47" spans="2:21" s="29" customFormat="1" x14ac:dyDescent="0.2">
      <c r="B47" s="32">
        <v>87</v>
      </c>
      <c r="C47" s="32">
        <v>21</v>
      </c>
      <c r="D47" s="32">
        <v>4</v>
      </c>
      <c r="E47" s="32" t="str">
        <f>VLOOKUP(C47,$K$3:$L$17,2,TRUE)</f>
        <v>Agriculture and Pasture Mosaic</v>
      </c>
      <c r="F47" s="32" t="str">
        <f>VLOOKUP(D47,$K$3:$L$17,2,TRUE)</f>
        <v>Savanna Formation</v>
      </c>
      <c r="G47" s="32" t="str">
        <f>_xlfn.CONCAT(E47," para ",F47)</f>
        <v>Agriculture and Pasture Mosaic para Savanna Formation</v>
      </c>
      <c r="H47" s="50">
        <v>342</v>
      </c>
      <c r="I47" s="50" t="str">
        <f>VLOOKUP(D47,$K$19:$L$33,2,TRUE)</f>
        <v>Transtions to Savanna Formation</v>
      </c>
      <c r="J47" s="49"/>
      <c r="K47" s="51">
        <v>30</v>
      </c>
      <c r="L47" s="51" t="s">
        <v>73</v>
      </c>
      <c r="M47" s="49">
        <f>SUMIF($I$2:$I$198,L47,$H$2:$H$198)</f>
        <v>837</v>
      </c>
      <c r="O47" s="51"/>
      <c r="T47" s="32">
        <v>50</v>
      </c>
      <c r="U47" s="32">
        <v>662</v>
      </c>
    </row>
    <row r="48" spans="2:21" s="29" customFormat="1" x14ac:dyDescent="0.2">
      <c r="B48" s="32">
        <v>88</v>
      </c>
      <c r="C48" s="32">
        <v>13</v>
      </c>
      <c r="D48" s="32">
        <v>12</v>
      </c>
      <c r="E48" s="32" t="str">
        <f>VLOOKUP(C48,$K$3:$L$17,2,TRUE)</f>
        <v>Non-Forest Natural Formation</v>
      </c>
      <c r="F48" s="32" t="str">
        <f>VLOOKUP(D48,$K$3:$L$17,2,TRUE)</f>
        <v>Grassland Formation</v>
      </c>
      <c r="G48" s="32" t="str">
        <f>_xlfn.CONCAT(E48," para ",F48)</f>
        <v>Non-Forest Natural Formation para Grassland Formation</v>
      </c>
      <c r="H48" s="50">
        <v>1190</v>
      </c>
      <c r="I48" s="50" t="str">
        <f>VLOOKUP(D48,$K$19:$L$33,2,TRUE)</f>
        <v>Transitions to Grassland Formation</v>
      </c>
      <c r="J48" s="49"/>
      <c r="K48" s="51">
        <v>33</v>
      </c>
      <c r="L48" s="51" t="s">
        <v>72</v>
      </c>
      <c r="M48" s="49">
        <f>SUMIF($I$2:$I$198,L48,$H$2:$H$198)</f>
        <v>93704</v>
      </c>
      <c r="O48" s="51"/>
      <c r="T48" s="32">
        <v>51</v>
      </c>
      <c r="U48" s="32">
        <v>2431</v>
      </c>
    </row>
    <row r="49" spans="2:21" s="29" customFormat="1" x14ac:dyDescent="0.2">
      <c r="B49" s="32">
        <v>89</v>
      </c>
      <c r="C49" s="32">
        <v>12</v>
      </c>
      <c r="D49" s="32">
        <v>13</v>
      </c>
      <c r="E49" s="32" t="str">
        <f>VLOOKUP(C49,$K$3:$L$17,2,TRUE)</f>
        <v>Grassland Formation</v>
      </c>
      <c r="F49" s="32" t="str">
        <f>VLOOKUP(D49,$K$3:$L$17,2,TRUE)</f>
        <v>Non-Forest Natural Formation</v>
      </c>
      <c r="G49" s="32" t="str">
        <f>_xlfn.CONCAT(E49," para ",F49)</f>
        <v>Grassland Formation para Non-Forest Natural Formation</v>
      </c>
      <c r="H49" s="50">
        <v>1011</v>
      </c>
      <c r="I49" s="50" t="str">
        <f>VLOOKUP(D49,$K$19:$L$33,2,TRUE)</f>
        <v>Transitions to Non-Forest Natural Formation</v>
      </c>
      <c r="J49" s="49"/>
      <c r="K49" s="51">
        <v>34</v>
      </c>
      <c r="L49" s="51" t="s">
        <v>71</v>
      </c>
      <c r="M49" s="49">
        <f>SUMIF($I$2:$I$198,L49,$H$2:$H$198)</f>
        <v>675</v>
      </c>
      <c r="O49" s="51"/>
      <c r="T49" s="32">
        <v>52</v>
      </c>
      <c r="U49" s="44">
        <v>174494</v>
      </c>
    </row>
    <row r="50" spans="2:21" s="29" customFormat="1" x14ac:dyDescent="0.2">
      <c r="B50" s="32">
        <v>90</v>
      </c>
      <c r="C50" s="32">
        <v>4</v>
      </c>
      <c r="D50" s="32">
        <v>21</v>
      </c>
      <c r="E50" s="32" t="str">
        <f>VLOOKUP(C50,$K$3:$L$17,2,TRUE)</f>
        <v>Savanna Formation</v>
      </c>
      <c r="F50" s="32" t="str">
        <f>VLOOKUP(D50,$K$3:$L$17,2,TRUE)</f>
        <v>Agriculture and Pasture Mosaic</v>
      </c>
      <c r="G50" s="32" t="str">
        <f>_xlfn.CONCAT(E50," para ",F50)</f>
        <v>Savanna Formation para Agriculture and Pasture Mosaic</v>
      </c>
      <c r="H50" s="50">
        <v>866</v>
      </c>
      <c r="I50" s="50" t="str">
        <f>VLOOKUP(D50,$K$19:$L$33,2,TRUE)</f>
        <v>Transitions to Agriculture and Pasture Mosaic</v>
      </c>
      <c r="J50" s="49"/>
      <c r="T50" s="32">
        <v>53</v>
      </c>
      <c r="U50" s="32">
        <v>1063</v>
      </c>
    </row>
    <row r="51" spans="2:21" s="29" customFormat="1" x14ac:dyDescent="0.2">
      <c r="B51" s="32">
        <v>92</v>
      </c>
      <c r="C51" s="32">
        <v>15</v>
      </c>
      <c r="D51" s="32">
        <v>11</v>
      </c>
      <c r="E51" s="32" t="str">
        <f>VLOOKUP(C51,$K$3:$L$17,2,TRUE)</f>
        <v>Pasture</v>
      </c>
      <c r="F51" s="32" t="str">
        <f>VLOOKUP(D51,$K$3:$L$17,2,TRUE)</f>
        <v>Non-Forest Wetland</v>
      </c>
      <c r="G51" s="32" t="str">
        <f>_xlfn.CONCAT(E51," para ",F51)</f>
        <v>Pasture para Non-Forest Wetland</v>
      </c>
      <c r="H51" s="50">
        <v>469</v>
      </c>
      <c r="I51" s="50" t="str">
        <f>VLOOKUP(D51,$K$19:$L$33,2,TRUE)</f>
        <v>Transitions to Non-Forest Wetland</v>
      </c>
      <c r="J51" s="49"/>
      <c r="K51" s="51"/>
      <c r="T51" s="32">
        <v>54</v>
      </c>
      <c r="U51" s="32">
        <v>1825</v>
      </c>
    </row>
    <row r="52" spans="2:21" s="29" customFormat="1" x14ac:dyDescent="0.2">
      <c r="B52" s="32">
        <v>93</v>
      </c>
      <c r="C52" s="32">
        <v>13</v>
      </c>
      <c r="D52" s="32">
        <v>13</v>
      </c>
      <c r="E52" s="32" t="str">
        <f>VLOOKUP(C52,$K$3:$L$17,2,TRUE)</f>
        <v>Non-Forest Natural Formation</v>
      </c>
      <c r="F52" s="32" t="str">
        <f>VLOOKUP(D52,$K$3:$L$17,2,TRUE)</f>
        <v>Non-Forest Natural Formation</v>
      </c>
      <c r="G52" s="32" t="str">
        <f>_xlfn.CONCAT(E52," para ",F52)</f>
        <v>Non-Forest Natural Formation para Non-Forest Natural Formation</v>
      </c>
      <c r="H52" s="50">
        <v>42412</v>
      </c>
      <c r="I52" s="50" t="s">
        <v>80</v>
      </c>
      <c r="J52" s="49"/>
      <c r="K52" s="51"/>
      <c r="T52" s="32">
        <v>55</v>
      </c>
      <c r="U52" s="32">
        <v>17</v>
      </c>
    </row>
    <row r="53" spans="2:21" s="29" customFormat="1" x14ac:dyDescent="0.2">
      <c r="B53" s="32">
        <v>94</v>
      </c>
      <c r="C53" s="32">
        <v>11</v>
      </c>
      <c r="D53" s="32">
        <v>15</v>
      </c>
      <c r="E53" s="32" t="str">
        <f>VLOOKUP(C53,$K$3:$L$17,2,TRUE)</f>
        <v>Non-Forest Wetland</v>
      </c>
      <c r="F53" s="32" t="str">
        <f>VLOOKUP(D53,$K$3:$L$17,2,TRUE)</f>
        <v>Pasture</v>
      </c>
      <c r="G53" s="32" t="str">
        <f>_xlfn.CONCAT(E53," para ",F53)</f>
        <v>Non-Forest Wetland para Pasture</v>
      </c>
      <c r="H53" s="50">
        <v>3247</v>
      </c>
      <c r="I53" s="50" t="str">
        <f>VLOOKUP(D53,$K$19:$L$33,2,TRUE)</f>
        <v>Transitions to Pasture</v>
      </c>
      <c r="J53" s="49"/>
      <c r="K53" s="51"/>
      <c r="T53" s="32">
        <v>56</v>
      </c>
      <c r="U53" s="32">
        <v>58</v>
      </c>
    </row>
    <row r="54" spans="2:21" s="29" customFormat="1" x14ac:dyDescent="0.2">
      <c r="B54" s="32">
        <v>96</v>
      </c>
      <c r="C54" s="32">
        <v>24</v>
      </c>
      <c r="D54" s="32">
        <v>3</v>
      </c>
      <c r="E54" s="32" t="str">
        <f>VLOOKUP(C54,$K$3:$L$17,2,TRUE)</f>
        <v>Urban infrastructure</v>
      </c>
      <c r="F54" s="32" t="str">
        <f>VLOOKUP(D54,$K$3:$L$17,2,TRUE)</f>
        <v>Evergreen Broadleaf Forest</v>
      </c>
      <c r="G54" s="32" t="str">
        <f>_xlfn.CONCAT(E54," para ",F54)</f>
        <v>Urban infrastructure para Evergreen Broadleaf Forest</v>
      </c>
      <c r="H54" s="50">
        <v>1</v>
      </c>
      <c r="I54" s="50" t="str">
        <f>VLOOKUP(D54,$K$19:$L$33,2,TRUE)</f>
        <v>Transitions to Florest Formation</v>
      </c>
      <c r="J54" s="49"/>
      <c r="K54" s="51"/>
      <c r="T54" s="32">
        <v>57</v>
      </c>
      <c r="U54" s="32">
        <v>4646</v>
      </c>
    </row>
    <row r="55" spans="2:21" s="29" customFormat="1" x14ac:dyDescent="0.2">
      <c r="B55" s="32">
        <v>98</v>
      </c>
      <c r="C55" s="32">
        <v>18</v>
      </c>
      <c r="D55" s="32">
        <v>9</v>
      </c>
      <c r="E55" s="32" t="str">
        <f>VLOOKUP(C55,$K$3:$L$17,2,TRUE)</f>
        <v>Agriculture</v>
      </c>
      <c r="F55" s="32" t="str">
        <f>VLOOKUP(D55,$K$3:$L$17,2,TRUE)</f>
        <v>Planted Forest</v>
      </c>
      <c r="G55" s="32" t="str">
        <f>_xlfn.CONCAT(E55," para ",F55)</f>
        <v>Agriculture para Planted Forest</v>
      </c>
      <c r="H55" s="50">
        <v>91</v>
      </c>
      <c r="I55" s="50" t="str">
        <f>VLOOKUP(D55,$K$19:$L$33,2,TRUE)</f>
        <v>Transitions to Planted Forest</v>
      </c>
      <c r="J55" s="49"/>
      <c r="K55" s="51"/>
      <c r="T55" s="32">
        <v>58</v>
      </c>
      <c r="U55" s="32">
        <v>4</v>
      </c>
    </row>
    <row r="56" spans="2:21" s="29" customFormat="1" x14ac:dyDescent="0.2">
      <c r="B56" s="32">
        <v>99</v>
      </c>
      <c r="C56" s="32">
        <v>15</v>
      </c>
      <c r="D56" s="32">
        <v>12</v>
      </c>
      <c r="E56" s="32" t="str">
        <f>VLOOKUP(C56,$K$3:$L$17,2,TRUE)</f>
        <v>Pasture</v>
      </c>
      <c r="F56" s="32" t="str">
        <f>VLOOKUP(D56,$K$3:$L$17,2,TRUE)</f>
        <v>Grassland Formation</v>
      </c>
      <c r="G56" s="32" t="str">
        <f>_xlfn.CONCAT(E56," para ",F56)</f>
        <v>Pasture para Grassland Formation</v>
      </c>
      <c r="H56" s="50">
        <v>3377</v>
      </c>
      <c r="I56" s="50" t="str">
        <f>VLOOKUP(D56,$K$19:$L$33,2,TRUE)</f>
        <v>Transitions to Grassland Formation</v>
      </c>
      <c r="J56" s="49"/>
      <c r="K56" s="51"/>
      <c r="T56" s="32">
        <v>59</v>
      </c>
      <c r="U56" s="32">
        <v>0</v>
      </c>
    </row>
    <row r="57" spans="2:21" s="29" customFormat="1" x14ac:dyDescent="0.2">
      <c r="B57" s="32">
        <v>100</v>
      </c>
      <c r="C57" s="32">
        <v>12</v>
      </c>
      <c r="D57" s="32">
        <v>15</v>
      </c>
      <c r="E57" s="32" t="str">
        <f>VLOOKUP(C57,$K$3:$L$17,2,TRUE)</f>
        <v>Grassland Formation</v>
      </c>
      <c r="F57" s="32" t="str">
        <f>VLOOKUP(D57,$K$3:$L$17,2,TRUE)</f>
        <v>Pasture</v>
      </c>
      <c r="G57" s="32" t="str">
        <f>_xlfn.CONCAT(E57," para ",F57)</f>
        <v>Grassland Formation para Pasture</v>
      </c>
      <c r="H57" s="50">
        <v>5918</v>
      </c>
      <c r="I57" s="50" t="str">
        <f>VLOOKUP(D57,$K$19:$L$33,2,TRUE)</f>
        <v>Transitions to Pasture</v>
      </c>
      <c r="J57" s="49"/>
      <c r="K57" s="51"/>
      <c r="T57" s="32">
        <v>60</v>
      </c>
      <c r="U57" s="32">
        <v>877</v>
      </c>
    </row>
    <row r="58" spans="2:21" s="29" customFormat="1" x14ac:dyDescent="0.2">
      <c r="B58" s="32">
        <v>101</v>
      </c>
      <c r="C58" s="32">
        <v>9</v>
      </c>
      <c r="D58" s="32">
        <v>18</v>
      </c>
      <c r="E58" s="32" t="str">
        <f>VLOOKUP(C58,$K$3:$L$17,2,TRUE)</f>
        <v>Planted Forest</v>
      </c>
      <c r="F58" s="32" t="str">
        <f>VLOOKUP(D58,$K$3:$L$17,2,TRUE)</f>
        <v>Agriculture</v>
      </c>
      <c r="G58" s="32" t="str">
        <f>_xlfn.CONCAT(E58," para ",F58)</f>
        <v>Planted Forest para Agriculture</v>
      </c>
      <c r="H58" s="50">
        <v>8</v>
      </c>
      <c r="I58" s="50" t="str">
        <f>VLOOKUP(D58,$K$19:$L$33,2,TRUE)</f>
        <v>Transitions to Agriculture</v>
      </c>
      <c r="J58" s="49"/>
      <c r="K58" s="51"/>
      <c r="T58" s="32">
        <v>61</v>
      </c>
      <c r="U58" s="32">
        <v>1556</v>
      </c>
    </row>
    <row r="59" spans="2:21" s="29" customFormat="1" x14ac:dyDescent="0.2">
      <c r="B59" s="32">
        <v>103</v>
      </c>
      <c r="C59" s="32">
        <v>3</v>
      </c>
      <c r="D59" s="32">
        <v>24</v>
      </c>
      <c r="E59" s="32" t="str">
        <f>VLOOKUP(C59,$K$3:$L$17,2,TRUE)</f>
        <v>Evergreen Broadleaf Forest</v>
      </c>
      <c r="F59" s="32" t="str">
        <f>VLOOKUP(D59,$K$3:$L$17,2,TRUE)</f>
        <v>Urban infrastructure</v>
      </c>
      <c r="G59" s="32" t="str">
        <f>_xlfn.CONCAT(E59," para ",F59)</f>
        <v>Evergreen Broadleaf Forest para Urban infrastructure</v>
      </c>
      <c r="H59" s="50">
        <v>150</v>
      </c>
      <c r="I59" s="50" t="str">
        <f>VLOOKUP(D59,$K$19:$L$33,2,TRUE)</f>
        <v>Transitions to Urban infrastructure</v>
      </c>
      <c r="J59" s="49"/>
      <c r="K59" s="51"/>
      <c r="T59" s="32">
        <v>62</v>
      </c>
      <c r="U59" s="32">
        <v>254</v>
      </c>
    </row>
    <row r="60" spans="2:21" s="29" customFormat="1" x14ac:dyDescent="0.2">
      <c r="B60" s="32">
        <v>105</v>
      </c>
      <c r="C60" s="32">
        <v>25</v>
      </c>
      <c r="D60" s="32">
        <v>3</v>
      </c>
      <c r="E60" s="32" t="str">
        <f>VLOOKUP(C60,$K$3:$L$17,2,TRUE)</f>
        <v>Non Vegetated Area</v>
      </c>
      <c r="F60" s="32" t="str">
        <f>VLOOKUP(D60,$K$3:$L$17,2,TRUE)</f>
        <v>Evergreen Broadleaf Forest</v>
      </c>
      <c r="G60" s="32" t="str">
        <f>_xlfn.CONCAT(E60," para ",F60)</f>
        <v>Non Vegetated Area para Evergreen Broadleaf Forest</v>
      </c>
      <c r="H60" s="50">
        <v>548</v>
      </c>
      <c r="I60" s="50" t="str">
        <f>VLOOKUP(D60,$K$19:$L$33,2,TRUE)</f>
        <v>Transitions to Florest Formation</v>
      </c>
      <c r="J60" s="49"/>
      <c r="K60" s="51"/>
      <c r="T60" s="32">
        <v>63</v>
      </c>
      <c r="U60" s="32">
        <v>324</v>
      </c>
    </row>
    <row r="61" spans="2:21" s="29" customFormat="1" x14ac:dyDescent="0.2">
      <c r="B61" s="32">
        <v>106</v>
      </c>
      <c r="C61" s="32">
        <v>24</v>
      </c>
      <c r="D61" s="32">
        <v>4</v>
      </c>
      <c r="E61" s="32" t="str">
        <f>VLOOKUP(C61,$K$3:$L$17,2,TRUE)</f>
        <v>Urban infrastructure</v>
      </c>
      <c r="F61" s="32" t="str">
        <f>VLOOKUP(D61,$K$3:$L$17,2,TRUE)</f>
        <v>Savanna Formation</v>
      </c>
      <c r="G61" s="32" t="str">
        <f>_xlfn.CONCAT(E61," para ",F61)</f>
        <v>Urban infrastructure para Savanna Formation</v>
      </c>
      <c r="H61" s="50">
        <v>0</v>
      </c>
      <c r="I61" s="50" t="str">
        <f>VLOOKUP(D61,$K$19:$L$33,2,TRUE)</f>
        <v>Transtions to Savanna Formation</v>
      </c>
      <c r="J61" s="49"/>
      <c r="K61" s="51"/>
      <c r="T61" s="32">
        <v>64</v>
      </c>
      <c r="U61" s="32">
        <v>6</v>
      </c>
    </row>
    <row r="62" spans="2:21" s="29" customFormat="1" x14ac:dyDescent="0.2">
      <c r="B62" s="32">
        <v>107</v>
      </c>
      <c r="C62" s="32">
        <v>15</v>
      </c>
      <c r="D62" s="32">
        <v>13</v>
      </c>
      <c r="E62" s="32" t="str">
        <f>VLOOKUP(C62,$K$3:$L$17,2,TRUE)</f>
        <v>Pasture</v>
      </c>
      <c r="F62" s="32" t="str">
        <f>VLOOKUP(D62,$K$3:$L$17,2,TRUE)</f>
        <v>Non-Forest Natural Formation</v>
      </c>
      <c r="G62" s="32" t="str">
        <f>_xlfn.CONCAT(E62," para ",F62)</f>
        <v>Pasture para Non-Forest Natural Formation</v>
      </c>
      <c r="H62" s="50">
        <v>144</v>
      </c>
      <c r="I62" s="50" t="str">
        <f>VLOOKUP(D62,$K$19:$L$33,2,TRUE)</f>
        <v>Transitions to Non-Forest Natural Formation</v>
      </c>
      <c r="J62" s="49"/>
      <c r="K62" s="51"/>
      <c r="T62" s="32">
        <v>65</v>
      </c>
      <c r="U62" s="32">
        <v>1584</v>
      </c>
    </row>
    <row r="63" spans="2:21" s="29" customFormat="1" x14ac:dyDescent="0.2">
      <c r="B63" s="32">
        <v>108</v>
      </c>
      <c r="C63" s="32">
        <v>13</v>
      </c>
      <c r="D63" s="32">
        <v>15</v>
      </c>
      <c r="E63" s="32" t="str">
        <f>VLOOKUP(C63,$K$3:$L$17,2,TRUE)</f>
        <v>Non-Forest Natural Formation</v>
      </c>
      <c r="F63" s="32" t="str">
        <f>VLOOKUP(D63,$K$3:$L$17,2,TRUE)</f>
        <v>Pasture</v>
      </c>
      <c r="G63" s="32" t="str">
        <f>_xlfn.CONCAT(E63," para ",F63)</f>
        <v>Non-Forest Natural Formation para Pasture</v>
      </c>
      <c r="H63" s="50">
        <v>314</v>
      </c>
      <c r="I63" s="50" t="str">
        <f>VLOOKUP(D63,$K$19:$L$33,2,TRUE)</f>
        <v>Transitions to Pasture</v>
      </c>
      <c r="J63" s="49"/>
      <c r="K63" s="51"/>
      <c r="T63" s="32">
        <v>66</v>
      </c>
      <c r="U63" s="44">
        <v>40030</v>
      </c>
    </row>
    <row r="64" spans="2:21" s="29" customFormat="1" x14ac:dyDescent="0.2">
      <c r="B64" s="32">
        <v>109</v>
      </c>
      <c r="C64" s="32">
        <v>4</v>
      </c>
      <c r="D64" s="32">
        <v>24</v>
      </c>
      <c r="E64" s="32" t="str">
        <f>VLOOKUP(C64,$K$3:$L$17,2,TRUE)</f>
        <v>Savanna Formation</v>
      </c>
      <c r="F64" s="32" t="str">
        <f>VLOOKUP(D64,$K$3:$L$17,2,TRUE)</f>
        <v>Urban infrastructure</v>
      </c>
      <c r="G64" s="32" t="str">
        <f>_xlfn.CONCAT(E64," para ",F64)</f>
        <v>Savanna Formation para Urban infrastructure</v>
      </c>
      <c r="H64" s="50">
        <v>48</v>
      </c>
      <c r="I64" s="50" t="str">
        <f>VLOOKUP(D64,$K$19:$L$33,2,TRUE)</f>
        <v>Transitions to Urban infrastructure</v>
      </c>
      <c r="J64" s="49"/>
      <c r="K64" s="51"/>
      <c r="T64" s="32">
        <v>67</v>
      </c>
      <c r="U64" s="32">
        <v>3125</v>
      </c>
    </row>
    <row r="65" spans="2:21" s="29" customFormat="1" x14ac:dyDescent="0.2">
      <c r="B65" s="32">
        <v>110</v>
      </c>
      <c r="C65" s="32">
        <v>3</v>
      </c>
      <c r="D65" s="32">
        <v>25</v>
      </c>
      <c r="E65" s="32" t="str">
        <f>VLOOKUP(C65,$K$3:$L$17,2,TRUE)</f>
        <v>Evergreen Broadleaf Forest</v>
      </c>
      <c r="F65" s="32" t="str">
        <f>VLOOKUP(D65,$K$3:$L$17,2,TRUE)</f>
        <v>Non Vegetated Area</v>
      </c>
      <c r="G65" s="32" t="str">
        <f>_xlfn.CONCAT(E65," para ",F65)</f>
        <v>Evergreen Broadleaf Forest para Non Vegetated Area</v>
      </c>
      <c r="H65" s="50">
        <v>1231</v>
      </c>
      <c r="I65" s="50" t="str">
        <f>VLOOKUP(D65,$K$19:$L$33,2,TRUE)</f>
        <v>Transitions to Non Vegetated Area</v>
      </c>
      <c r="J65" s="49"/>
      <c r="K65" s="51"/>
      <c r="T65" s="32">
        <v>68</v>
      </c>
      <c r="U65" s="32">
        <v>158</v>
      </c>
    </row>
    <row r="66" spans="2:21" s="29" customFormat="1" x14ac:dyDescent="0.2">
      <c r="B66" s="32">
        <v>112</v>
      </c>
      <c r="C66" s="32">
        <v>25</v>
      </c>
      <c r="D66" s="32">
        <v>4</v>
      </c>
      <c r="E66" s="32" t="str">
        <f>VLOOKUP(C66,$K$3:$L$17,2,TRUE)</f>
        <v>Non Vegetated Area</v>
      </c>
      <c r="F66" s="32" t="str">
        <f>VLOOKUP(D66,$K$3:$L$17,2,TRUE)</f>
        <v>Savanna Formation</v>
      </c>
      <c r="G66" s="32" t="str">
        <f>_xlfn.CONCAT(E66," para ",F66)</f>
        <v>Non Vegetated Area para Savanna Formation</v>
      </c>
      <c r="H66" s="50">
        <v>59</v>
      </c>
      <c r="I66" s="50" t="str">
        <f>VLOOKUP(D66,$K$19:$L$33,2,TRUE)</f>
        <v>Transtions to Savanna Formation</v>
      </c>
      <c r="J66" s="49"/>
      <c r="L66" s="29" t="str">
        <f>_xlfn.CONCAT("Preservation of ",Q50,R50)</f>
        <v xml:space="preserve">Preservation of </v>
      </c>
      <c r="T66" s="32">
        <v>69</v>
      </c>
      <c r="U66" s="32">
        <v>121</v>
      </c>
    </row>
    <row r="67" spans="2:21" s="29" customFormat="1" x14ac:dyDescent="0.2">
      <c r="B67" s="32">
        <v>113</v>
      </c>
      <c r="C67" s="32">
        <v>18</v>
      </c>
      <c r="D67" s="32">
        <v>11</v>
      </c>
      <c r="E67" s="32" t="str">
        <f>VLOOKUP(C67,$K$3:$L$17,2,TRUE)</f>
        <v>Agriculture</v>
      </c>
      <c r="F67" s="32" t="str">
        <f>VLOOKUP(D67,$K$3:$L$17,2,TRUE)</f>
        <v>Non-Forest Wetland</v>
      </c>
      <c r="G67" s="32" t="str">
        <f>_xlfn.CONCAT(E67," para ",F67)</f>
        <v>Agriculture para Non-Forest Wetland</v>
      </c>
      <c r="H67" s="50">
        <v>39</v>
      </c>
      <c r="I67" s="50" t="str">
        <f>VLOOKUP(D67,$K$19:$L$33,2,TRUE)</f>
        <v>Transitions to Non-Forest Wetland</v>
      </c>
      <c r="J67" s="49"/>
      <c r="T67" s="32">
        <v>70</v>
      </c>
      <c r="U67" s="44">
        <v>55647</v>
      </c>
    </row>
    <row r="68" spans="2:21" s="29" customFormat="1" x14ac:dyDescent="0.2">
      <c r="B68" s="32">
        <v>114</v>
      </c>
      <c r="C68" s="32">
        <v>11</v>
      </c>
      <c r="D68" s="32">
        <v>18</v>
      </c>
      <c r="E68" s="32" t="str">
        <f>VLOOKUP(C68,$K$3:$L$17,2,TRUE)</f>
        <v>Non-Forest Wetland</v>
      </c>
      <c r="F68" s="32" t="str">
        <f>VLOOKUP(D68,$K$3:$L$17,2,TRUE)</f>
        <v>Agriculture</v>
      </c>
      <c r="G68" s="32" t="str">
        <f>_xlfn.CONCAT(E68," para ",F68)</f>
        <v>Non-Forest Wetland para Agriculture</v>
      </c>
      <c r="H68" s="50">
        <v>157</v>
      </c>
      <c r="I68" s="50" t="str">
        <f>VLOOKUP(D68,$K$19:$L$33,2,TRUE)</f>
        <v>Transitions to Agriculture</v>
      </c>
      <c r="J68" s="49"/>
      <c r="T68" s="32">
        <v>71</v>
      </c>
      <c r="U68" s="32">
        <v>20</v>
      </c>
    </row>
    <row r="69" spans="2:21" s="29" customFormat="1" x14ac:dyDescent="0.2">
      <c r="B69" s="32">
        <v>115</v>
      </c>
      <c r="C69" s="32">
        <v>4</v>
      </c>
      <c r="D69" s="32">
        <v>25</v>
      </c>
      <c r="E69" s="32" t="str">
        <f>VLOOKUP(C69,$K$3:$L$17,2,TRUE)</f>
        <v>Savanna Formation</v>
      </c>
      <c r="F69" s="32" t="str">
        <f>VLOOKUP(D69,$K$3:$L$17,2,TRUE)</f>
        <v>Non Vegetated Area</v>
      </c>
      <c r="G69" s="32" t="str">
        <f>_xlfn.CONCAT(E69," para ",F69)</f>
        <v>Savanna Formation para Non Vegetated Area</v>
      </c>
      <c r="H69" s="50">
        <v>212</v>
      </c>
      <c r="I69" s="50" t="str">
        <f>VLOOKUP(D69,$K$19:$L$33,2,TRUE)</f>
        <v>Transitions to Non Vegetated Area</v>
      </c>
      <c r="J69" s="49"/>
      <c r="T69" s="32">
        <v>72</v>
      </c>
      <c r="U69" s="32">
        <v>4888</v>
      </c>
    </row>
    <row r="70" spans="2:21" s="29" customFormat="1" x14ac:dyDescent="0.2">
      <c r="B70" s="32">
        <v>120</v>
      </c>
      <c r="C70" s="32">
        <v>21</v>
      </c>
      <c r="D70" s="32">
        <v>9</v>
      </c>
      <c r="E70" s="32" t="str">
        <f>VLOOKUP(C70,$K$3:$L$17,2,TRUE)</f>
        <v>Agriculture and Pasture Mosaic</v>
      </c>
      <c r="F70" s="32" t="str">
        <f>VLOOKUP(D70,$K$3:$L$17,2,TRUE)</f>
        <v>Planted Forest</v>
      </c>
      <c r="G70" s="32" t="str">
        <f>_xlfn.CONCAT(E70," para ",F70)</f>
        <v>Agriculture and Pasture Mosaic para Planted Forest</v>
      </c>
      <c r="H70" s="50">
        <v>181</v>
      </c>
      <c r="I70" s="50" t="str">
        <f>VLOOKUP(D70,$K$19:$L$33,2,TRUE)</f>
        <v>Transitions to Planted Forest</v>
      </c>
      <c r="J70" s="49"/>
      <c r="T70" s="32">
        <v>73</v>
      </c>
      <c r="U70" s="32">
        <v>7395</v>
      </c>
    </row>
    <row r="71" spans="2:21" s="29" customFormat="1" x14ac:dyDescent="0.2">
      <c r="B71" s="32">
        <v>121</v>
      </c>
      <c r="C71" s="32">
        <v>18</v>
      </c>
      <c r="D71" s="32">
        <v>12</v>
      </c>
      <c r="E71" s="32" t="str">
        <f>VLOOKUP(C71,$K$3:$L$17,2,TRUE)</f>
        <v>Agriculture</v>
      </c>
      <c r="F71" s="32" t="str">
        <f>VLOOKUP(D71,$K$3:$L$17,2,TRUE)</f>
        <v>Grassland Formation</v>
      </c>
      <c r="G71" s="32" t="str">
        <f>_xlfn.CONCAT(E71," para ",F71)</f>
        <v>Agriculture para Grassland Formation</v>
      </c>
      <c r="H71" s="50">
        <v>247</v>
      </c>
      <c r="I71" s="50" t="str">
        <f>VLOOKUP(D71,$K$19:$L$33,2,TRUE)</f>
        <v>Transitions to Grassland Formation</v>
      </c>
      <c r="J71" s="49"/>
      <c r="T71" s="32">
        <v>74</v>
      </c>
      <c r="U71" s="44">
        <v>17582</v>
      </c>
    </row>
    <row r="72" spans="2:21" s="29" customFormat="1" x14ac:dyDescent="0.2">
      <c r="B72" s="32">
        <v>122</v>
      </c>
      <c r="C72" s="32">
        <v>15</v>
      </c>
      <c r="D72" s="32">
        <v>15</v>
      </c>
      <c r="E72" s="32" t="str">
        <f>VLOOKUP(C72,$K$3:$L$17,2,TRUE)</f>
        <v>Pasture</v>
      </c>
      <c r="F72" s="32" t="str">
        <f>VLOOKUP(D72,$K$3:$L$17,2,TRUE)</f>
        <v>Pasture</v>
      </c>
      <c r="G72" s="32" t="str">
        <f>_xlfn.CONCAT(E72," para ",F72)</f>
        <v>Pasture para Pasture</v>
      </c>
      <c r="H72" s="50">
        <v>184075</v>
      </c>
      <c r="I72" s="50" t="s">
        <v>79</v>
      </c>
      <c r="J72" s="49"/>
      <c r="T72" s="32">
        <v>75</v>
      </c>
      <c r="U72" s="32">
        <v>13</v>
      </c>
    </row>
    <row r="73" spans="2:21" s="29" customFormat="1" x14ac:dyDescent="0.2">
      <c r="B73" s="32">
        <v>123</v>
      </c>
      <c r="C73" s="32">
        <v>12</v>
      </c>
      <c r="D73" s="32">
        <v>18</v>
      </c>
      <c r="E73" s="32" t="str">
        <f>VLOOKUP(C73,$K$3:$L$17,2,TRUE)</f>
        <v>Grassland Formation</v>
      </c>
      <c r="F73" s="32" t="str">
        <f>VLOOKUP(D73,$K$3:$L$17,2,TRUE)</f>
        <v>Agriculture</v>
      </c>
      <c r="G73" s="32" t="str">
        <f>_xlfn.CONCAT(E73," para ",F73)</f>
        <v>Grassland Formation para Agriculture</v>
      </c>
      <c r="H73" s="50">
        <v>3610</v>
      </c>
      <c r="I73" s="50" t="str">
        <f>VLOOKUP(D73,$K$19:$L$33,2,TRUE)</f>
        <v>Transitions to Agriculture</v>
      </c>
      <c r="J73" s="49"/>
      <c r="T73" s="32">
        <v>76</v>
      </c>
      <c r="U73" s="44">
        <v>10324</v>
      </c>
    </row>
    <row r="74" spans="2:21" s="29" customFormat="1" x14ac:dyDescent="0.2">
      <c r="B74" s="32">
        <v>124</v>
      </c>
      <c r="C74" s="32">
        <v>9</v>
      </c>
      <c r="D74" s="32">
        <v>21</v>
      </c>
      <c r="E74" s="32" t="str">
        <f>VLOOKUP(C74,$K$3:$L$17,2,TRUE)</f>
        <v>Planted Forest</v>
      </c>
      <c r="F74" s="32" t="str">
        <f>VLOOKUP(D74,$K$3:$L$17,2,TRUE)</f>
        <v>Agriculture and Pasture Mosaic</v>
      </c>
      <c r="G74" s="32" t="str">
        <f>_xlfn.CONCAT(E74," para ",F74)</f>
        <v>Planted Forest para Agriculture and Pasture Mosaic</v>
      </c>
      <c r="H74" s="50">
        <v>21</v>
      </c>
      <c r="I74" s="50" t="str">
        <f>VLOOKUP(D74,$K$19:$L$33,2,TRUE)</f>
        <v>Transitions to Agriculture and Pasture Mosaic</v>
      </c>
      <c r="J74" s="49"/>
      <c r="T74" s="32">
        <v>77</v>
      </c>
      <c r="U74" s="32">
        <v>480</v>
      </c>
    </row>
    <row r="75" spans="2:21" s="29" customFormat="1" x14ac:dyDescent="0.2">
      <c r="B75" s="32">
        <v>130</v>
      </c>
      <c r="C75" s="32">
        <v>18</v>
      </c>
      <c r="D75" s="32">
        <v>13</v>
      </c>
      <c r="E75" s="32" t="str">
        <f>VLOOKUP(C75,$K$3:$L$17,2,TRUE)</f>
        <v>Agriculture</v>
      </c>
      <c r="F75" s="32" t="str">
        <f>VLOOKUP(D75,$K$3:$L$17,2,TRUE)</f>
        <v>Non-Forest Natural Formation</v>
      </c>
      <c r="G75" s="32" t="str">
        <f>_xlfn.CONCAT(E75," para ",F75)</f>
        <v>Agriculture para Non-Forest Natural Formation</v>
      </c>
      <c r="H75" s="50">
        <v>104</v>
      </c>
      <c r="I75" s="50" t="str">
        <f>VLOOKUP(D75,$K$19:$L$33,2,TRUE)</f>
        <v>Transitions to Non-Forest Natural Formation</v>
      </c>
      <c r="J75" s="49"/>
      <c r="T75" s="32">
        <v>78</v>
      </c>
      <c r="U75" s="32">
        <v>242</v>
      </c>
    </row>
    <row r="76" spans="2:21" s="29" customFormat="1" x14ac:dyDescent="0.2">
      <c r="B76" s="32">
        <v>131</v>
      </c>
      <c r="C76" s="32">
        <v>13</v>
      </c>
      <c r="D76" s="32">
        <v>18</v>
      </c>
      <c r="E76" s="32" t="str">
        <f>VLOOKUP(C76,$K$3:$L$17,2,TRUE)</f>
        <v>Non-Forest Natural Formation</v>
      </c>
      <c r="F76" s="32" t="str">
        <f>VLOOKUP(D76,$K$3:$L$17,2,TRUE)</f>
        <v>Agriculture</v>
      </c>
      <c r="G76" s="32" t="str">
        <f>_xlfn.CONCAT(E76," para ",F76)</f>
        <v>Non-Forest Natural Formation para Agriculture</v>
      </c>
      <c r="H76" s="50">
        <v>551</v>
      </c>
      <c r="I76" s="50" t="str">
        <f>VLOOKUP(D76,$K$19:$L$33,2,TRUE)</f>
        <v>Transitions to Agriculture</v>
      </c>
      <c r="J76" s="49"/>
      <c r="T76" s="32">
        <v>79</v>
      </c>
      <c r="U76" s="32">
        <v>12</v>
      </c>
    </row>
    <row r="77" spans="2:21" s="29" customFormat="1" x14ac:dyDescent="0.2">
      <c r="B77" s="32">
        <v>134</v>
      </c>
      <c r="C77" s="32">
        <v>29</v>
      </c>
      <c r="D77" s="32">
        <v>3</v>
      </c>
      <c r="E77" s="32" t="str">
        <f>VLOOKUP(C77,$K$3:$L$17,2,TRUE)</f>
        <v>Rocky Outcrop</v>
      </c>
      <c r="F77" s="32" t="str">
        <f>VLOOKUP(D77,$K$3:$L$17,2,TRUE)</f>
        <v>Evergreen Broadleaf Forest</v>
      </c>
      <c r="G77" s="32" t="str">
        <f>_xlfn.CONCAT(E77," para ",F77)</f>
        <v>Rocky Outcrop para Evergreen Broadleaf Forest</v>
      </c>
      <c r="H77" s="50">
        <v>9</v>
      </c>
      <c r="I77" s="50" t="str">
        <f>VLOOKUP(D77,$K$19:$L$33,2,TRUE)</f>
        <v>Transitions to Florest Formation</v>
      </c>
      <c r="J77" s="49"/>
      <c r="T77" s="32">
        <v>80</v>
      </c>
      <c r="U77" s="44">
        <v>295470</v>
      </c>
    </row>
    <row r="78" spans="2:21" s="29" customFormat="1" x14ac:dyDescent="0.2">
      <c r="B78" s="32">
        <v>135</v>
      </c>
      <c r="C78" s="32">
        <v>21</v>
      </c>
      <c r="D78" s="32">
        <v>11</v>
      </c>
      <c r="E78" s="32" t="str">
        <f>VLOOKUP(C78,$K$3:$L$17,2,TRUE)</f>
        <v>Agriculture and Pasture Mosaic</v>
      </c>
      <c r="F78" s="32" t="str">
        <f>VLOOKUP(D78,$K$3:$L$17,2,TRUE)</f>
        <v>Non-Forest Wetland</v>
      </c>
      <c r="G78" s="32" t="str">
        <f>_xlfn.CONCAT(E78," para ",F78)</f>
        <v>Agriculture and Pasture Mosaic para Non-Forest Wetland</v>
      </c>
      <c r="H78" s="50">
        <v>118</v>
      </c>
      <c r="I78" s="50" t="str">
        <f>VLOOKUP(D78,$K$19:$L$33,2,TRUE)</f>
        <v>Transitions to Non-Forest Wetland</v>
      </c>
      <c r="J78" s="49"/>
      <c r="T78" s="32">
        <v>81</v>
      </c>
      <c r="U78" s="32">
        <v>13</v>
      </c>
    </row>
    <row r="79" spans="2:21" s="29" customFormat="1" x14ac:dyDescent="0.2">
      <c r="B79" s="32">
        <v>136</v>
      </c>
      <c r="C79" s="32">
        <v>11</v>
      </c>
      <c r="D79" s="32">
        <v>21</v>
      </c>
      <c r="E79" s="32" t="str">
        <f>VLOOKUP(C79,$K$3:$L$17,2,TRUE)</f>
        <v>Non-Forest Wetland</v>
      </c>
      <c r="F79" s="32" t="str">
        <f>VLOOKUP(D79,$K$3:$L$17,2,TRUE)</f>
        <v>Agriculture and Pasture Mosaic</v>
      </c>
      <c r="G79" s="32" t="str">
        <f>_xlfn.CONCAT(E79," para ",F79)</f>
        <v>Non-Forest Wetland para Agriculture and Pasture Mosaic</v>
      </c>
      <c r="H79" s="50">
        <v>286</v>
      </c>
      <c r="I79" s="50" t="str">
        <f>VLOOKUP(D79,$K$19:$L$33,2,TRUE)</f>
        <v>Transitions to Agriculture and Pasture Mosaic</v>
      </c>
      <c r="J79" s="49"/>
      <c r="T79" s="32">
        <v>82</v>
      </c>
      <c r="U79" s="32">
        <v>14</v>
      </c>
    </row>
    <row r="80" spans="2:21" s="29" customFormat="1" x14ac:dyDescent="0.2">
      <c r="B80" s="32">
        <v>137</v>
      </c>
      <c r="C80" s="32">
        <v>3</v>
      </c>
      <c r="D80" s="32">
        <v>29</v>
      </c>
      <c r="E80" s="32" t="str">
        <f>VLOOKUP(C80,$K$3:$L$17,2,TRUE)</f>
        <v>Evergreen Broadleaf Forest</v>
      </c>
      <c r="F80" s="32" t="str">
        <f>VLOOKUP(D80,$K$3:$L$17,2,TRUE)</f>
        <v>Rocky Outcrop</v>
      </c>
      <c r="G80" s="32" t="str">
        <f>_xlfn.CONCAT(E80," para ",F80)</f>
        <v>Evergreen Broadleaf Forest para Rocky Outcrop</v>
      </c>
      <c r="H80" s="50">
        <v>4</v>
      </c>
      <c r="I80" s="50" t="str">
        <f>VLOOKUP(D80,$K$19:$L$33,2,TRUE)</f>
        <v>Transitions to Rocky Outcrop</v>
      </c>
      <c r="J80" s="49"/>
      <c r="T80" s="32">
        <v>83</v>
      </c>
      <c r="U80" s="32">
        <v>2980</v>
      </c>
    </row>
    <row r="81" spans="2:21" s="29" customFormat="1" x14ac:dyDescent="0.2">
      <c r="B81" s="32">
        <v>139</v>
      </c>
      <c r="C81" s="32">
        <v>30</v>
      </c>
      <c r="D81" s="32">
        <v>3</v>
      </c>
      <c r="E81" s="32" t="str">
        <f>VLOOKUP(C81,$K$3:$L$17,2,TRUE)</f>
        <v>Mining</v>
      </c>
      <c r="F81" s="32" t="str">
        <f>VLOOKUP(D81,$K$3:$L$17,2,TRUE)</f>
        <v>Evergreen Broadleaf Forest</v>
      </c>
      <c r="G81" s="32" t="str">
        <f>_xlfn.CONCAT(E81," para ",F81)</f>
        <v>Mining para Evergreen Broadleaf Forest</v>
      </c>
      <c r="H81" s="50">
        <v>53</v>
      </c>
      <c r="I81" s="50" t="str">
        <f>VLOOKUP(D81,$K$19:$L$33,2,TRUE)</f>
        <v>Transitions to Florest Formation</v>
      </c>
      <c r="J81" s="49"/>
      <c r="T81" s="32">
        <v>84</v>
      </c>
      <c r="U81" s="44">
        <v>29974</v>
      </c>
    </row>
    <row r="82" spans="2:21" s="29" customFormat="1" x14ac:dyDescent="0.2">
      <c r="B82" s="32">
        <v>142</v>
      </c>
      <c r="C82" s="32">
        <v>24</v>
      </c>
      <c r="D82" s="32">
        <v>9</v>
      </c>
      <c r="E82" s="32" t="str">
        <f>VLOOKUP(C82,$K$3:$L$17,2,TRUE)</f>
        <v>Urban infrastructure</v>
      </c>
      <c r="F82" s="32" t="str">
        <f>VLOOKUP(D82,$K$3:$L$17,2,TRUE)</f>
        <v>Planted Forest</v>
      </c>
      <c r="G82" s="32" t="str">
        <f>_xlfn.CONCAT(E82," para ",F82)</f>
        <v>Urban infrastructure para Planted Forest</v>
      </c>
      <c r="H82" s="50">
        <v>0</v>
      </c>
      <c r="I82" s="50" t="str">
        <f>VLOOKUP(D82,$K$19:$L$33,2,TRUE)</f>
        <v>Transitions to Planted Forest</v>
      </c>
      <c r="J82" s="49"/>
      <c r="T82" s="32">
        <v>85</v>
      </c>
      <c r="U82" s="32">
        <v>167</v>
      </c>
    </row>
    <row r="83" spans="2:21" s="29" customFormat="1" x14ac:dyDescent="0.2">
      <c r="B83" s="32">
        <v>143</v>
      </c>
      <c r="C83" s="32">
        <v>21</v>
      </c>
      <c r="D83" s="32">
        <v>12</v>
      </c>
      <c r="E83" s="32" t="str">
        <f>VLOOKUP(C83,$K$3:$L$17,2,TRUE)</f>
        <v>Agriculture and Pasture Mosaic</v>
      </c>
      <c r="F83" s="32" t="str">
        <f>VLOOKUP(D83,$K$3:$L$17,2,TRUE)</f>
        <v>Grassland Formation</v>
      </c>
      <c r="G83" s="32" t="str">
        <f>_xlfn.CONCAT(E83," para ",F83)</f>
        <v>Agriculture and Pasture Mosaic para Grassland Formation</v>
      </c>
      <c r="H83" s="50">
        <v>2809</v>
      </c>
      <c r="I83" s="50" t="str">
        <f>VLOOKUP(D83,$K$19:$L$33,2,TRUE)</f>
        <v>Transitions to Grassland Formation</v>
      </c>
      <c r="J83" s="49"/>
      <c r="T83" s="32">
        <v>86</v>
      </c>
      <c r="U83" s="32">
        <v>643</v>
      </c>
    </row>
    <row r="84" spans="2:21" s="29" customFormat="1" x14ac:dyDescent="0.2">
      <c r="B84" s="32">
        <v>144</v>
      </c>
      <c r="C84" s="32">
        <v>18</v>
      </c>
      <c r="D84" s="32">
        <v>15</v>
      </c>
      <c r="E84" s="32" t="str">
        <f>VLOOKUP(C84,$K$3:$L$17,2,TRUE)</f>
        <v>Agriculture</v>
      </c>
      <c r="F84" s="32" t="str">
        <f>VLOOKUP(D84,$K$3:$L$17,2,TRUE)</f>
        <v>Pasture</v>
      </c>
      <c r="G84" s="32" t="str">
        <f>_xlfn.CONCAT(E84," para ",F84)</f>
        <v>Agriculture para Pasture</v>
      </c>
      <c r="H84" s="50">
        <v>2733</v>
      </c>
      <c r="I84" s="50" t="str">
        <f>VLOOKUP(D84,$K$19:$L$33,2,TRUE)</f>
        <v>Transitions to Pasture</v>
      </c>
      <c r="J84" s="49"/>
      <c r="T84" s="32">
        <v>87</v>
      </c>
      <c r="U84" s="32">
        <v>342</v>
      </c>
    </row>
    <row r="85" spans="2:21" s="29" customFormat="1" x14ac:dyDescent="0.2">
      <c r="B85" s="32">
        <v>145</v>
      </c>
      <c r="C85" s="32">
        <v>15</v>
      </c>
      <c r="D85" s="32">
        <v>18</v>
      </c>
      <c r="E85" s="32" t="str">
        <f>VLOOKUP(C85,$K$3:$L$17,2,TRUE)</f>
        <v>Pasture</v>
      </c>
      <c r="F85" s="32" t="str">
        <f>VLOOKUP(D85,$K$3:$L$17,2,TRUE)</f>
        <v>Agriculture</v>
      </c>
      <c r="G85" s="32" t="str">
        <f>_xlfn.CONCAT(E85," para ",F85)</f>
        <v>Pasture para Agriculture</v>
      </c>
      <c r="H85" s="50">
        <v>35359</v>
      </c>
      <c r="I85" s="50" t="str">
        <f>VLOOKUP(D85,$K$19:$L$33,2,TRUE)</f>
        <v>Transitions to Agriculture</v>
      </c>
      <c r="J85" s="49"/>
      <c r="T85" s="32">
        <v>88</v>
      </c>
      <c r="U85" s="32">
        <v>1190</v>
      </c>
    </row>
    <row r="86" spans="2:21" s="29" customFormat="1" x14ac:dyDescent="0.2">
      <c r="B86" s="32">
        <v>146</v>
      </c>
      <c r="C86" s="32">
        <v>12</v>
      </c>
      <c r="D86" s="32">
        <v>21</v>
      </c>
      <c r="E86" s="32" t="str">
        <f>VLOOKUP(C86,$K$3:$L$17,2,TRUE)</f>
        <v>Grassland Formation</v>
      </c>
      <c r="F86" s="32" t="str">
        <f>VLOOKUP(D86,$K$3:$L$17,2,TRUE)</f>
        <v>Agriculture and Pasture Mosaic</v>
      </c>
      <c r="G86" s="32" t="str">
        <f>_xlfn.CONCAT(E86," para ",F86)</f>
        <v>Grassland Formation para Agriculture and Pasture Mosaic</v>
      </c>
      <c r="H86" s="50">
        <v>5137</v>
      </c>
      <c r="I86" s="50" t="str">
        <f>VLOOKUP(D86,$K$19:$L$33,2,TRUE)</f>
        <v>Transitions to Agriculture and Pasture Mosaic</v>
      </c>
      <c r="J86" s="49"/>
      <c r="T86" s="32">
        <v>89</v>
      </c>
      <c r="U86" s="32">
        <v>1011</v>
      </c>
    </row>
    <row r="87" spans="2:21" s="29" customFormat="1" x14ac:dyDescent="0.2">
      <c r="B87" s="32">
        <v>147</v>
      </c>
      <c r="C87" s="32">
        <v>9</v>
      </c>
      <c r="D87" s="32">
        <v>24</v>
      </c>
      <c r="E87" s="32" t="str">
        <f>VLOOKUP(C87,$K$3:$L$17,2,TRUE)</f>
        <v>Planted Forest</v>
      </c>
      <c r="F87" s="32" t="str">
        <f>VLOOKUP(D87,$K$3:$L$17,2,TRUE)</f>
        <v>Urban infrastructure</v>
      </c>
      <c r="G87" s="32" t="str">
        <f>_xlfn.CONCAT(E87," para ",F87)</f>
        <v>Planted Forest para Urban infrastructure</v>
      </c>
      <c r="H87" s="50">
        <v>0</v>
      </c>
      <c r="I87" s="50" t="str">
        <f>VLOOKUP(D87,$K$19:$L$33,2,TRUE)</f>
        <v>Transitions to Urban infrastructure</v>
      </c>
      <c r="J87" s="49"/>
      <c r="T87" s="32">
        <v>90</v>
      </c>
      <c r="U87" s="32">
        <v>866</v>
      </c>
    </row>
    <row r="88" spans="2:21" s="29" customFormat="1" x14ac:dyDescent="0.2">
      <c r="B88" s="32">
        <v>150</v>
      </c>
      <c r="C88" s="32">
        <v>3</v>
      </c>
      <c r="D88" s="32">
        <v>30</v>
      </c>
      <c r="E88" s="32" t="str">
        <f>VLOOKUP(C88,$K$3:$L$17,2,TRUE)</f>
        <v>Evergreen Broadleaf Forest</v>
      </c>
      <c r="F88" s="32" t="str">
        <f>VLOOKUP(D88,$K$3:$L$17,2,TRUE)</f>
        <v>Mining</v>
      </c>
      <c r="G88" s="32" t="str">
        <f>_xlfn.CONCAT(E88," para ",F88)</f>
        <v>Evergreen Broadleaf Forest para Mining</v>
      </c>
      <c r="H88" s="50">
        <v>1228</v>
      </c>
      <c r="I88" s="50" t="str">
        <f>VLOOKUP(D88,$K$19:$L$33,2,TRUE)</f>
        <v>Transitions to Mining</v>
      </c>
      <c r="J88" s="49"/>
      <c r="T88" s="32">
        <v>91</v>
      </c>
      <c r="U88" s="32">
        <v>3489</v>
      </c>
    </row>
    <row r="89" spans="2:21" s="29" customFormat="1" x14ac:dyDescent="0.2">
      <c r="B89" s="32">
        <v>153</v>
      </c>
      <c r="C89" s="32">
        <v>30</v>
      </c>
      <c r="D89" s="32">
        <v>4</v>
      </c>
      <c r="E89" s="32" t="str">
        <f>VLOOKUP(C89,$K$3:$L$17,2,TRUE)</f>
        <v>Mining</v>
      </c>
      <c r="F89" s="32" t="str">
        <f>VLOOKUP(D89,$K$3:$L$17,2,TRUE)</f>
        <v>Savanna Formation</v>
      </c>
      <c r="G89" s="32" t="str">
        <f>_xlfn.CONCAT(E89," para ",F89)</f>
        <v>Mining para Savanna Formation</v>
      </c>
      <c r="H89" s="50">
        <v>0</v>
      </c>
      <c r="I89" s="50" t="str">
        <f>VLOOKUP(D89,$K$19:$L$33,2,TRUE)</f>
        <v>Transtions to Savanna Formation</v>
      </c>
      <c r="J89" s="49"/>
      <c r="T89" s="32">
        <v>92</v>
      </c>
      <c r="U89" s="32">
        <v>469</v>
      </c>
    </row>
    <row r="90" spans="2:21" s="29" customFormat="1" x14ac:dyDescent="0.2">
      <c r="B90" s="32">
        <v>154</v>
      </c>
      <c r="C90" s="32">
        <v>25</v>
      </c>
      <c r="D90" s="32">
        <v>9</v>
      </c>
      <c r="E90" s="32" t="str">
        <f>VLOOKUP(C90,$K$3:$L$17,2,TRUE)</f>
        <v>Non Vegetated Area</v>
      </c>
      <c r="F90" s="32" t="str">
        <f>VLOOKUP(D90,$K$3:$L$17,2,TRUE)</f>
        <v>Planted Forest</v>
      </c>
      <c r="G90" s="32" t="str">
        <f>_xlfn.CONCAT(E90," para ",F90)</f>
        <v>Non Vegetated Area para Planted Forest</v>
      </c>
      <c r="H90" s="50">
        <v>6</v>
      </c>
      <c r="I90" s="50" t="str">
        <f>VLOOKUP(D90,$K$19:$L$33,2,TRUE)</f>
        <v>Transitions to Planted Forest</v>
      </c>
      <c r="J90" s="49"/>
      <c r="T90" s="32">
        <v>93</v>
      </c>
      <c r="U90" s="44">
        <v>42412</v>
      </c>
    </row>
    <row r="91" spans="2:21" s="29" customFormat="1" x14ac:dyDescent="0.2">
      <c r="B91" s="32">
        <v>155</v>
      </c>
      <c r="C91" s="32">
        <v>21</v>
      </c>
      <c r="D91" s="32">
        <v>13</v>
      </c>
      <c r="E91" s="32" t="str">
        <f>VLOOKUP(C91,$K$3:$L$17,2,TRUE)</f>
        <v>Agriculture and Pasture Mosaic</v>
      </c>
      <c r="F91" s="32" t="str">
        <f>VLOOKUP(D91,$K$3:$L$17,2,TRUE)</f>
        <v>Non-Forest Natural Formation</v>
      </c>
      <c r="G91" s="32" t="str">
        <f>_xlfn.CONCAT(E91," para ",F91)</f>
        <v>Agriculture and Pasture Mosaic para Non-Forest Natural Formation</v>
      </c>
      <c r="H91" s="50">
        <v>797</v>
      </c>
      <c r="I91" s="50" t="str">
        <f>VLOOKUP(D91,$K$19:$L$33,2,TRUE)</f>
        <v>Transitions to Non-Forest Natural Formation</v>
      </c>
      <c r="J91" s="49"/>
      <c r="T91" s="32">
        <v>94</v>
      </c>
      <c r="U91" s="32">
        <v>3247</v>
      </c>
    </row>
    <row r="92" spans="2:21" s="29" customFormat="1" x14ac:dyDescent="0.2">
      <c r="B92" s="32">
        <v>156</v>
      </c>
      <c r="C92" s="32">
        <v>13</v>
      </c>
      <c r="D92" s="32">
        <v>21</v>
      </c>
      <c r="E92" s="32" t="str">
        <f>VLOOKUP(C92,$K$3:$L$17,2,TRUE)</f>
        <v>Non-Forest Natural Formation</v>
      </c>
      <c r="F92" s="32" t="str">
        <f>VLOOKUP(D92,$K$3:$L$17,2,TRUE)</f>
        <v>Agriculture and Pasture Mosaic</v>
      </c>
      <c r="G92" s="32" t="str">
        <f>_xlfn.CONCAT(E92," para ",F92)</f>
        <v>Non-Forest Natural Formation para Agriculture and Pasture Mosaic</v>
      </c>
      <c r="H92" s="50">
        <v>1822</v>
      </c>
      <c r="I92" s="50" t="str">
        <f>VLOOKUP(D92,$K$19:$L$33,2,TRUE)</f>
        <v>Transitions to Agriculture and Pasture Mosaic</v>
      </c>
      <c r="J92" s="49"/>
      <c r="T92" s="32">
        <v>95</v>
      </c>
      <c r="U92" s="32">
        <v>1</v>
      </c>
    </row>
    <row r="93" spans="2:21" s="29" customFormat="1" x14ac:dyDescent="0.2">
      <c r="B93" s="32">
        <v>157</v>
      </c>
      <c r="C93" s="32">
        <v>9</v>
      </c>
      <c r="D93" s="32">
        <v>25</v>
      </c>
      <c r="E93" s="32" t="str">
        <f>VLOOKUP(C93,$K$3:$L$17,2,TRUE)</f>
        <v>Planted Forest</v>
      </c>
      <c r="F93" s="32" t="str">
        <f>VLOOKUP(D93,$K$3:$L$17,2,TRUE)</f>
        <v>Non Vegetated Area</v>
      </c>
      <c r="G93" s="32" t="str">
        <f>_xlfn.CONCAT(E93," para ",F93)</f>
        <v>Planted Forest para Non Vegetated Area</v>
      </c>
      <c r="H93" s="50">
        <v>1</v>
      </c>
      <c r="I93" s="50" t="str">
        <f>VLOOKUP(D93,$K$19:$L$33,2,TRUE)</f>
        <v>Transitions to Non Vegetated Area</v>
      </c>
      <c r="J93" s="49"/>
      <c r="T93" s="32">
        <v>96</v>
      </c>
      <c r="U93" s="32">
        <v>1</v>
      </c>
    </row>
    <row r="94" spans="2:21" s="29" customFormat="1" x14ac:dyDescent="0.2">
      <c r="B94" s="32">
        <v>158</v>
      </c>
      <c r="C94" s="32">
        <v>4</v>
      </c>
      <c r="D94" s="32">
        <v>30</v>
      </c>
      <c r="E94" s="32" t="str">
        <f>VLOOKUP(C94,$K$3:$L$17,2,TRUE)</f>
        <v>Savanna Formation</v>
      </c>
      <c r="F94" s="32" t="str">
        <f>VLOOKUP(D94,$K$3:$L$17,2,TRUE)</f>
        <v>Mining</v>
      </c>
      <c r="G94" s="32" t="str">
        <f>_xlfn.CONCAT(E94," para ",F94)</f>
        <v>Savanna Formation para Mining</v>
      </c>
      <c r="H94" s="50">
        <v>18</v>
      </c>
      <c r="I94" s="50" t="str">
        <f>VLOOKUP(D94,$K$19:$L$33,2,TRUE)</f>
        <v>Transitions to Mining</v>
      </c>
      <c r="J94" s="49"/>
      <c r="T94" s="32">
        <v>97</v>
      </c>
      <c r="U94" s="32">
        <v>2013</v>
      </c>
    </row>
    <row r="95" spans="2:21" s="29" customFormat="1" x14ac:dyDescent="0.2">
      <c r="B95" s="32">
        <v>162</v>
      </c>
      <c r="C95" s="32">
        <v>24</v>
      </c>
      <c r="D95" s="32">
        <v>11</v>
      </c>
      <c r="E95" s="32" t="str">
        <f>VLOOKUP(C95,$K$3:$L$17,2,TRUE)</f>
        <v>Urban infrastructure</v>
      </c>
      <c r="F95" s="32" t="str">
        <f>VLOOKUP(D95,$K$3:$L$17,2,TRUE)</f>
        <v>Non-Forest Wetland</v>
      </c>
      <c r="G95" s="32" t="str">
        <f>_xlfn.CONCAT(E95," para ",F95)</f>
        <v>Urban infrastructure para Non-Forest Wetland</v>
      </c>
      <c r="H95" s="50">
        <v>0</v>
      </c>
      <c r="I95" s="50" t="str">
        <f>VLOOKUP(D95,$K$19:$L$33,2,TRUE)</f>
        <v>Transitions to Non-Forest Wetland</v>
      </c>
      <c r="J95" s="49"/>
      <c r="T95" s="32">
        <v>98</v>
      </c>
      <c r="U95" s="32">
        <v>91</v>
      </c>
    </row>
    <row r="96" spans="2:21" s="29" customFormat="1" x14ac:dyDescent="0.2">
      <c r="B96" s="32">
        <v>163</v>
      </c>
      <c r="C96" s="32">
        <v>11</v>
      </c>
      <c r="D96" s="32">
        <v>24</v>
      </c>
      <c r="E96" s="32" t="str">
        <f>VLOOKUP(C96,$K$3:$L$17,2,TRUE)</f>
        <v>Non-Forest Wetland</v>
      </c>
      <c r="F96" s="32" t="str">
        <f>VLOOKUP(D96,$K$3:$L$17,2,TRUE)</f>
        <v>Urban infrastructure</v>
      </c>
      <c r="G96" s="32" t="str">
        <f>_xlfn.CONCAT(E96," para ",F96)</f>
        <v>Non-Forest Wetland para Urban infrastructure</v>
      </c>
      <c r="H96" s="50">
        <v>20</v>
      </c>
      <c r="I96" s="50" t="str">
        <f>VLOOKUP(D96,$K$19:$L$33,2,TRUE)</f>
        <v>Transitions to Urban infrastructure</v>
      </c>
      <c r="J96" s="49"/>
      <c r="T96" s="32">
        <v>99</v>
      </c>
      <c r="U96" s="32">
        <v>3377</v>
      </c>
    </row>
    <row r="97" spans="2:21" s="29" customFormat="1" x14ac:dyDescent="0.2">
      <c r="B97" s="32">
        <v>166</v>
      </c>
      <c r="C97" s="32">
        <v>33</v>
      </c>
      <c r="D97" s="32">
        <v>3</v>
      </c>
      <c r="E97" s="32" t="str">
        <f>VLOOKUP(C97,$K$3:$L$17,2,TRUE)</f>
        <v>Water</v>
      </c>
      <c r="F97" s="32" t="str">
        <f>VLOOKUP(D97,$K$3:$L$17,2,TRUE)</f>
        <v>Evergreen Broadleaf Forest</v>
      </c>
      <c r="G97" s="32" t="str">
        <f>_xlfn.CONCAT(E97," para ",F97)</f>
        <v>Water para Evergreen Broadleaf Forest</v>
      </c>
      <c r="H97" s="50">
        <v>2925</v>
      </c>
      <c r="I97" s="50" t="str">
        <f>VLOOKUP(D97,$K$19:$L$33,2,TRUE)</f>
        <v>Transitions to Florest Formation</v>
      </c>
      <c r="J97" s="49"/>
      <c r="T97" s="32">
        <v>100</v>
      </c>
      <c r="U97" s="32">
        <v>5918</v>
      </c>
    </row>
    <row r="98" spans="2:21" s="29" customFormat="1" x14ac:dyDescent="0.2">
      <c r="B98" s="32">
        <v>169</v>
      </c>
      <c r="C98" s="32">
        <v>25</v>
      </c>
      <c r="D98" s="32">
        <v>11</v>
      </c>
      <c r="E98" s="32" t="str">
        <f>VLOOKUP(C98,$K$3:$L$17,2,TRUE)</f>
        <v>Non Vegetated Area</v>
      </c>
      <c r="F98" s="32" t="str">
        <f>VLOOKUP(D98,$K$3:$L$17,2,TRUE)</f>
        <v>Non-Forest Wetland</v>
      </c>
      <c r="G98" s="32" t="str">
        <f>_xlfn.CONCAT(E98," para ",F98)</f>
        <v>Non Vegetated Area para Non-Forest Wetland</v>
      </c>
      <c r="H98" s="50">
        <v>52</v>
      </c>
      <c r="I98" s="50" t="str">
        <f>VLOOKUP(D98,$K$19:$L$33,2,TRUE)</f>
        <v>Transitions to Non-Forest Wetland</v>
      </c>
      <c r="J98" s="49"/>
      <c r="T98" s="32">
        <v>101</v>
      </c>
      <c r="U98" s="32">
        <v>8</v>
      </c>
    </row>
    <row r="99" spans="2:21" s="29" customFormat="1" x14ac:dyDescent="0.2">
      <c r="B99" s="32">
        <v>170</v>
      </c>
      <c r="C99" s="32">
        <v>24</v>
      </c>
      <c r="D99" s="32">
        <v>12</v>
      </c>
      <c r="E99" s="32" t="str">
        <f>VLOOKUP(C99,$K$3:$L$17,2,TRUE)</f>
        <v>Urban infrastructure</v>
      </c>
      <c r="F99" s="32" t="str">
        <f>VLOOKUP(D99,$K$3:$L$17,2,TRUE)</f>
        <v>Grassland Formation</v>
      </c>
      <c r="G99" s="32" t="str">
        <f>_xlfn.CONCAT(E99," para ",F99)</f>
        <v>Urban infrastructure para Grassland Formation</v>
      </c>
      <c r="H99" s="50">
        <v>1</v>
      </c>
      <c r="I99" s="50" t="str">
        <f>VLOOKUP(D99,$K$19:$L$33,2,TRUE)</f>
        <v>Transitions to Grassland Formation</v>
      </c>
      <c r="J99" s="49"/>
      <c r="T99" s="32">
        <v>102</v>
      </c>
      <c r="U99" s="32">
        <v>3161</v>
      </c>
    </row>
    <row r="100" spans="2:21" s="29" customFormat="1" x14ac:dyDescent="0.2">
      <c r="B100" s="32">
        <v>171</v>
      </c>
      <c r="C100" s="32">
        <v>21</v>
      </c>
      <c r="D100" s="32">
        <v>15</v>
      </c>
      <c r="E100" s="32" t="str">
        <f>VLOOKUP(C100,$K$3:$L$17,2,TRUE)</f>
        <v>Agriculture and Pasture Mosaic</v>
      </c>
      <c r="F100" s="32" t="str">
        <f>VLOOKUP(D100,$K$3:$L$17,2,TRUE)</f>
        <v>Pasture</v>
      </c>
      <c r="G100" s="32" t="str">
        <f>_xlfn.CONCAT(E100," para ",F100)</f>
        <v>Agriculture and Pasture Mosaic para Pasture</v>
      </c>
      <c r="H100" s="50">
        <v>6495</v>
      </c>
      <c r="I100" s="50" t="str">
        <f>VLOOKUP(D100,$K$19:$L$33,2,TRUE)</f>
        <v>Transitions to Pasture</v>
      </c>
      <c r="J100" s="49"/>
      <c r="T100" s="32">
        <v>103</v>
      </c>
      <c r="U100" s="32">
        <v>150</v>
      </c>
    </row>
    <row r="101" spans="2:21" s="29" customFormat="1" x14ac:dyDescent="0.2">
      <c r="B101" s="32">
        <v>172</v>
      </c>
      <c r="C101" s="32">
        <v>18</v>
      </c>
      <c r="D101" s="32">
        <v>18</v>
      </c>
      <c r="E101" s="32" t="str">
        <f>VLOOKUP(C101,$K$3:$L$17,2,TRUE)</f>
        <v>Agriculture</v>
      </c>
      <c r="F101" s="32" t="str">
        <f>VLOOKUP(D101,$K$3:$L$17,2,TRUE)</f>
        <v>Agriculture</v>
      </c>
      <c r="G101" s="32" t="str">
        <f>_xlfn.CONCAT(E101," para ",F101)</f>
        <v>Agriculture para Agriculture</v>
      </c>
      <c r="H101" s="50">
        <v>55956</v>
      </c>
      <c r="I101" s="50" t="s">
        <v>78</v>
      </c>
      <c r="J101" s="49"/>
      <c r="T101" s="32">
        <v>104</v>
      </c>
      <c r="U101" s="32">
        <v>6</v>
      </c>
    </row>
    <row r="102" spans="2:21" s="29" customFormat="1" x14ac:dyDescent="0.2">
      <c r="B102" s="32">
        <v>173</v>
      </c>
      <c r="C102" s="32">
        <v>15</v>
      </c>
      <c r="D102" s="32">
        <v>21</v>
      </c>
      <c r="E102" s="32" t="str">
        <f>VLOOKUP(C102,$K$3:$L$17,2,TRUE)</f>
        <v>Pasture</v>
      </c>
      <c r="F102" s="32" t="str">
        <f>VLOOKUP(D102,$K$3:$L$17,2,TRUE)</f>
        <v>Agriculture and Pasture Mosaic</v>
      </c>
      <c r="G102" s="32" t="str">
        <f>_xlfn.CONCAT(E102," para ",F102)</f>
        <v>Pasture para Agriculture and Pasture Mosaic</v>
      </c>
      <c r="H102" s="50">
        <v>4337</v>
      </c>
      <c r="I102" s="50" t="str">
        <f>VLOOKUP(D102,$K$19:$L$33,2,TRUE)</f>
        <v>Transitions to Agriculture and Pasture Mosaic</v>
      </c>
      <c r="J102" s="49"/>
      <c r="T102" s="32">
        <v>105</v>
      </c>
      <c r="U102" s="32">
        <v>548</v>
      </c>
    </row>
    <row r="103" spans="2:21" s="29" customFormat="1" x14ac:dyDescent="0.2">
      <c r="B103" s="32">
        <v>174</v>
      </c>
      <c r="C103" s="32">
        <v>12</v>
      </c>
      <c r="D103" s="32">
        <v>24</v>
      </c>
      <c r="E103" s="32" t="str">
        <f>VLOOKUP(C103,$K$3:$L$17,2,TRUE)</f>
        <v>Grassland Formation</v>
      </c>
      <c r="F103" s="32" t="str">
        <f>VLOOKUP(D103,$K$3:$L$17,2,TRUE)</f>
        <v>Urban infrastructure</v>
      </c>
      <c r="G103" s="32" t="str">
        <f>_xlfn.CONCAT(E103," para ",F103)</f>
        <v>Grassland Formation para Urban infrastructure</v>
      </c>
      <c r="H103" s="50">
        <v>120</v>
      </c>
      <c r="I103" s="50" t="str">
        <f>VLOOKUP(D103,$K$19:$L$33,2,TRUE)</f>
        <v>Transitions to Urban infrastructure</v>
      </c>
      <c r="J103" s="49"/>
      <c r="T103" s="32">
        <v>106</v>
      </c>
      <c r="U103" s="32">
        <v>0</v>
      </c>
    </row>
    <row r="104" spans="2:21" s="29" customFormat="1" x14ac:dyDescent="0.2">
      <c r="B104" s="32">
        <v>175</v>
      </c>
      <c r="C104" s="32">
        <v>11</v>
      </c>
      <c r="D104" s="32">
        <v>25</v>
      </c>
      <c r="E104" s="32" t="str">
        <f>VLOOKUP(C104,$K$3:$L$17,2,TRUE)</f>
        <v>Non-Forest Wetland</v>
      </c>
      <c r="F104" s="32" t="str">
        <f>VLOOKUP(D104,$K$3:$L$17,2,TRUE)</f>
        <v>Non Vegetated Area</v>
      </c>
      <c r="G104" s="32" t="str">
        <f>_xlfn.CONCAT(E104," para ",F104)</f>
        <v>Non-Forest Wetland para Non Vegetated Area</v>
      </c>
      <c r="H104" s="50">
        <v>45</v>
      </c>
      <c r="I104" s="50" t="str">
        <f>VLOOKUP(D104,$K$19:$L$33,2,TRUE)</f>
        <v>Transitions to Non Vegetated Area</v>
      </c>
      <c r="J104" s="49"/>
      <c r="T104" s="32">
        <v>107</v>
      </c>
      <c r="U104" s="32">
        <v>144</v>
      </c>
    </row>
    <row r="105" spans="2:21" s="29" customFormat="1" x14ac:dyDescent="0.2">
      <c r="B105" s="32">
        <v>178</v>
      </c>
      <c r="C105" s="32">
        <v>3</v>
      </c>
      <c r="D105" s="32">
        <v>33</v>
      </c>
      <c r="E105" s="32" t="str">
        <f>VLOOKUP(C105,$K$3:$L$17,2,TRUE)</f>
        <v>Evergreen Broadleaf Forest</v>
      </c>
      <c r="F105" s="32" t="str">
        <f>VLOOKUP(D105,$K$3:$L$17,2,TRUE)</f>
        <v>Water</v>
      </c>
      <c r="G105" s="32" t="str">
        <f>_xlfn.CONCAT(E105," para ",F105)</f>
        <v>Evergreen Broadleaf Forest para Water</v>
      </c>
      <c r="H105" s="50">
        <v>4276</v>
      </c>
      <c r="I105" s="50" t="str">
        <f>VLOOKUP(D105,$K$19:$L$33,2,TRUE)</f>
        <v>Transitions to Water</v>
      </c>
      <c r="J105" s="49"/>
      <c r="T105" s="32">
        <v>108</v>
      </c>
      <c r="U105" s="32">
        <v>314</v>
      </c>
    </row>
    <row r="106" spans="2:21" s="29" customFormat="1" x14ac:dyDescent="0.2">
      <c r="B106" s="32">
        <v>180</v>
      </c>
      <c r="C106" s="32">
        <v>33</v>
      </c>
      <c r="D106" s="32">
        <v>4</v>
      </c>
      <c r="E106" s="32" t="str">
        <f>VLOOKUP(C106,$K$3:$L$17,2,TRUE)</f>
        <v>Water</v>
      </c>
      <c r="F106" s="32" t="str">
        <f>VLOOKUP(D106,$K$3:$L$17,2,TRUE)</f>
        <v>Savanna Formation</v>
      </c>
      <c r="G106" s="32" t="str">
        <f>_xlfn.CONCAT(E106," para ",F106)</f>
        <v>Water para Savanna Formation</v>
      </c>
      <c r="H106" s="50">
        <v>40</v>
      </c>
      <c r="I106" s="50" t="str">
        <f>VLOOKUP(D106,$K$19:$L$33,2,TRUE)</f>
        <v>Transtions to Savanna Formation</v>
      </c>
      <c r="J106" s="49"/>
      <c r="T106" s="32">
        <v>109</v>
      </c>
      <c r="U106" s="32">
        <v>48</v>
      </c>
    </row>
    <row r="107" spans="2:21" s="29" customFormat="1" x14ac:dyDescent="0.2">
      <c r="B107" s="32">
        <v>181</v>
      </c>
      <c r="C107" s="32">
        <v>25</v>
      </c>
      <c r="D107" s="32">
        <v>12</v>
      </c>
      <c r="E107" s="32" t="str">
        <f>VLOOKUP(C107,$K$3:$L$17,2,TRUE)</f>
        <v>Non Vegetated Area</v>
      </c>
      <c r="F107" s="32" t="str">
        <f>VLOOKUP(D107,$K$3:$L$17,2,TRUE)</f>
        <v>Grassland Formation</v>
      </c>
      <c r="G107" s="32" t="str">
        <f>_xlfn.CONCAT(E107," para ",F107)</f>
        <v>Non Vegetated Area para Grassland Formation</v>
      </c>
      <c r="H107" s="50">
        <v>1615</v>
      </c>
      <c r="I107" s="50" t="str">
        <f>VLOOKUP(D107,$K$19:$L$33,2,TRUE)</f>
        <v>Transitions to Grassland Formation</v>
      </c>
      <c r="J107" s="49"/>
      <c r="T107" s="32">
        <v>110</v>
      </c>
      <c r="U107" s="32">
        <v>1231</v>
      </c>
    </row>
    <row r="108" spans="2:21" s="29" customFormat="1" x14ac:dyDescent="0.2">
      <c r="B108" s="32">
        <v>182</v>
      </c>
      <c r="C108" s="32">
        <v>24</v>
      </c>
      <c r="D108" s="32">
        <v>13</v>
      </c>
      <c r="E108" s="32" t="str">
        <f>VLOOKUP(C108,$K$3:$L$17,2,TRUE)</f>
        <v>Urban infrastructure</v>
      </c>
      <c r="F108" s="32" t="str">
        <f>VLOOKUP(D108,$K$3:$L$17,2,TRUE)</f>
        <v>Non-Forest Natural Formation</v>
      </c>
      <c r="G108" s="32" t="str">
        <f>_xlfn.CONCAT(E108," para ",F108)</f>
        <v>Urban infrastructure para Non-Forest Natural Formation</v>
      </c>
      <c r="H108" s="50">
        <v>1</v>
      </c>
      <c r="I108" s="50" t="str">
        <f>VLOOKUP(D108,$K$19:$L$33,2,TRUE)</f>
        <v>Transitions to Non-Forest Natural Formation</v>
      </c>
      <c r="J108" s="49"/>
      <c r="T108" s="32">
        <v>111</v>
      </c>
      <c r="U108" s="32">
        <v>37</v>
      </c>
    </row>
    <row r="109" spans="2:21" s="29" customFormat="1" x14ac:dyDescent="0.2">
      <c r="B109" s="32">
        <v>183</v>
      </c>
      <c r="C109" s="32">
        <v>13</v>
      </c>
      <c r="D109" s="32">
        <v>24</v>
      </c>
      <c r="E109" s="32" t="str">
        <f>VLOOKUP(C109,$K$3:$L$17,2,TRUE)</f>
        <v>Non-Forest Natural Formation</v>
      </c>
      <c r="F109" s="32" t="str">
        <f>VLOOKUP(D109,$K$3:$L$17,2,TRUE)</f>
        <v>Urban infrastructure</v>
      </c>
      <c r="G109" s="32" t="str">
        <f>_xlfn.CONCAT(E109," para ",F109)</f>
        <v>Non-Forest Natural Formation para Urban infrastructure</v>
      </c>
      <c r="H109" s="50">
        <v>56</v>
      </c>
      <c r="I109" s="50" t="str">
        <f>VLOOKUP(D109,$K$19:$L$33,2,TRUE)</f>
        <v>Transitions to Urban infrastructure</v>
      </c>
      <c r="J109" s="49"/>
      <c r="T109" s="32">
        <v>112</v>
      </c>
      <c r="U109" s="32">
        <v>59</v>
      </c>
    </row>
    <row r="110" spans="2:21" s="29" customFormat="1" x14ac:dyDescent="0.2">
      <c r="B110" s="32">
        <v>184</v>
      </c>
      <c r="C110" s="32">
        <v>12</v>
      </c>
      <c r="D110" s="32">
        <v>25</v>
      </c>
      <c r="E110" s="32" t="str">
        <f>VLOOKUP(C110,$K$3:$L$17,2,TRUE)</f>
        <v>Grassland Formation</v>
      </c>
      <c r="F110" s="32" t="str">
        <f>VLOOKUP(D110,$K$3:$L$17,2,TRUE)</f>
        <v>Non Vegetated Area</v>
      </c>
      <c r="G110" s="32" t="str">
        <f>_xlfn.CONCAT(E110," para ",F110)</f>
        <v>Grassland Formation para Non Vegetated Area</v>
      </c>
      <c r="H110" s="50">
        <v>2367</v>
      </c>
      <c r="I110" s="50" t="str">
        <f>VLOOKUP(D110,$K$19:$L$33,2,TRUE)</f>
        <v>Transitions to Non Vegetated Area</v>
      </c>
      <c r="J110" s="49"/>
      <c r="T110" s="32">
        <v>113</v>
      </c>
      <c r="U110" s="32">
        <v>39</v>
      </c>
    </row>
    <row r="111" spans="2:21" s="29" customFormat="1" x14ac:dyDescent="0.2">
      <c r="B111" s="32">
        <v>185</v>
      </c>
      <c r="C111" s="32">
        <v>4</v>
      </c>
      <c r="D111" s="32">
        <v>33</v>
      </c>
      <c r="E111" s="32" t="str">
        <f>VLOOKUP(C111,$K$3:$L$17,2,TRUE)</f>
        <v>Savanna Formation</v>
      </c>
      <c r="F111" s="32" t="str">
        <f>VLOOKUP(D111,$K$3:$L$17,2,TRUE)</f>
        <v>Water</v>
      </c>
      <c r="G111" s="32" t="str">
        <f>_xlfn.CONCAT(E111," para ",F111)</f>
        <v>Savanna Formation para Water</v>
      </c>
      <c r="H111" s="50">
        <v>30</v>
      </c>
      <c r="I111" s="50" t="str">
        <f>VLOOKUP(D111,$K$19:$L$33,2,TRUE)</f>
        <v>Transitions to Water</v>
      </c>
      <c r="J111" s="49"/>
      <c r="T111" s="32">
        <v>114</v>
      </c>
      <c r="U111" s="32">
        <v>157</v>
      </c>
    </row>
    <row r="112" spans="2:21" s="29" customFormat="1" x14ac:dyDescent="0.2">
      <c r="B112" s="32">
        <v>189</v>
      </c>
      <c r="C112" s="32">
        <v>29</v>
      </c>
      <c r="D112" s="32">
        <v>9</v>
      </c>
      <c r="E112" s="32" t="str">
        <f>VLOOKUP(C112,$K$3:$L$17,2,TRUE)</f>
        <v>Rocky Outcrop</v>
      </c>
      <c r="F112" s="32" t="str">
        <f>VLOOKUP(D112,$K$3:$L$17,2,TRUE)</f>
        <v>Planted Forest</v>
      </c>
      <c r="G112" s="32" t="str">
        <f>_xlfn.CONCAT(E112," para ",F112)</f>
        <v>Rocky Outcrop para Planted Forest</v>
      </c>
      <c r="H112" s="50">
        <v>0</v>
      </c>
      <c r="I112" s="50" t="str">
        <f>VLOOKUP(D112,$K$19:$L$33,2,TRUE)</f>
        <v>Transitions to Planted Forest</v>
      </c>
      <c r="J112" s="49"/>
      <c r="T112" s="32">
        <v>115</v>
      </c>
      <c r="U112" s="32">
        <v>212</v>
      </c>
    </row>
    <row r="113" spans="2:21" s="29" customFormat="1" x14ac:dyDescent="0.2">
      <c r="B113" s="32">
        <v>191</v>
      </c>
      <c r="C113" s="32">
        <v>25</v>
      </c>
      <c r="D113" s="32">
        <v>13</v>
      </c>
      <c r="E113" s="32" t="str">
        <f>VLOOKUP(C113,$K$3:$L$17,2,TRUE)</f>
        <v>Non Vegetated Area</v>
      </c>
      <c r="F113" s="32" t="str">
        <f>VLOOKUP(D113,$K$3:$L$17,2,TRUE)</f>
        <v>Non-Forest Natural Formation</v>
      </c>
      <c r="G113" s="32" t="str">
        <f>_xlfn.CONCAT(E113," para ",F113)</f>
        <v>Non Vegetated Area para Non-Forest Natural Formation</v>
      </c>
      <c r="H113" s="50">
        <v>516</v>
      </c>
      <c r="I113" s="50" t="str">
        <f>VLOOKUP(D113,$K$19:$L$33,2,TRUE)</f>
        <v>Transitions to Non-Forest Natural Formation</v>
      </c>
      <c r="J113" s="49"/>
      <c r="T113" s="32">
        <v>116</v>
      </c>
      <c r="U113" s="32">
        <v>198</v>
      </c>
    </row>
    <row r="114" spans="2:21" s="29" customFormat="1" x14ac:dyDescent="0.2">
      <c r="B114" s="32">
        <v>192</v>
      </c>
      <c r="C114" s="32">
        <v>13</v>
      </c>
      <c r="D114" s="32">
        <v>25</v>
      </c>
      <c r="E114" s="32" t="str">
        <f>VLOOKUP(C114,$K$3:$L$17,2,TRUE)</f>
        <v>Non-Forest Natural Formation</v>
      </c>
      <c r="F114" s="32" t="str">
        <f>VLOOKUP(D114,$K$3:$L$17,2,TRUE)</f>
        <v>Non Vegetated Area</v>
      </c>
      <c r="G114" s="32" t="str">
        <f>_xlfn.CONCAT(E114," para ",F114)</f>
        <v>Non-Forest Natural Formation para Non Vegetated Area</v>
      </c>
      <c r="H114" s="50">
        <v>586</v>
      </c>
      <c r="I114" s="50" t="str">
        <f>VLOOKUP(D114,$K$19:$L$33,2,TRUE)</f>
        <v>Transitions to Non Vegetated Area</v>
      </c>
      <c r="J114" s="49"/>
      <c r="T114" s="32">
        <v>117</v>
      </c>
      <c r="U114" s="32">
        <v>1</v>
      </c>
    </row>
    <row r="115" spans="2:21" s="29" customFormat="1" x14ac:dyDescent="0.2">
      <c r="B115" s="32">
        <v>199</v>
      </c>
      <c r="C115" s="32">
        <v>30</v>
      </c>
      <c r="D115" s="32">
        <v>9</v>
      </c>
      <c r="E115" s="32" t="str">
        <f>VLOOKUP(C115,$K$3:$L$17,2,TRUE)</f>
        <v>Mining</v>
      </c>
      <c r="F115" s="32" t="str">
        <f>VLOOKUP(D115,$K$3:$L$17,2,TRUE)</f>
        <v>Planted Forest</v>
      </c>
      <c r="G115" s="32" t="str">
        <f>_xlfn.CONCAT(E115," para ",F115)</f>
        <v>Mining para Planted Forest</v>
      </c>
      <c r="H115" s="50">
        <v>0</v>
      </c>
      <c r="I115" s="50" t="str">
        <f>VLOOKUP(D115,$K$19:$L$33,2,TRUE)</f>
        <v>Transitions to Planted Forest</v>
      </c>
      <c r="J115" s="49"/>
      <c r="T115" s="32">
        <v>118</v>
      </c>
      <c r="U115" s="32">
        <v>0</v>
      </c>
    </row>
    <row r="116" spans="2:21" s="29" customFormat="1" x14ac:dyDescent="0.2">
      <c r="B116" s="32">
        <v>201</v>
      </c>
      <c r="C116" s="32">
        <v>24</v>
      </c>
      <c r="D116" s="32">
        <v>15</v>
      </c>
      <c r="E116" s="32" t="str">
        <f>VLOOKUP(C116,$K$3:$L$17,2,TRUE)</f>
        <v>Urban infrastructure</v>
      </c>
      <c r="F116" s="32" t="str">
        <f>VLOOKUP(D116,$K$3:$L$17,2,TRUE)</f>
        <v>Pasture</v>
      </c>
      <c r="G116" s="32" t="str">
        <f>_xlfn.CONCAT(E116," para ",F116)</f>
        <v>Urban infrastructure para Pasture</v>
      </c>
      <c r="H116" s="50">
        <v>1</v>
      </c>
      <c r="I116" s="50" t="str">
        <f>VLOOKUP(D116,$K$19:$L$33,2,TRUE)</f>
        <v>Transitions to Pasture</v>
      </c>
      <c r="J116" s="49"/>
      <c r="T116" s="32">
        <v>119</v>
      </c>
      <c r="U116" s="32">
        <v>0</v>
      </c>
    </row>
    <row r="117" spans="2:21" s="29" customFormat="1" x14ac:dyDescent="0.2">
      <c r="B117" s="32">
        <v>202</v>
      </c>
      <c r="C117" s="32">
        <v>21</v>
      </c>
      <c r="D117" s="32">
        <v>18</v>
      </c>
      <c r="E117" s="32" t="str">
        <f>VLOOKUP(C117,$K$3:$L$17,2,TRUE)</f>
        <v>Agriculture and Pasture Mosaic</v>
      </c>
      <c r="F117" s="32" t="str">
        <f>VLOOKUP(D117,$K$3:$L$17,2,TRUE)</f>
        <v>Agriculture</v>
      </c>
      <c r="G117" s="32" t="str">
        <f>_xlfn.CONCAT(E117," para ",F117)</f>
        <v>Agriculture and Pasture Mosaic para Agriculture</v>
      </c>
      <c r="H117" s="50">
        <v>5220</v>
      </c>
      <c r="I117" s="50" t="str">
        <f>VLOOKUP(D117,$K$19:$L$33,2,TRUE)</f>
        <v>Transitions to Agriculture</v>
      </c>
      <c r="J117" s="49"/>
      <c r="T117" s="32">
        <v>120</v>
      </c>
      <c r="U117" s="32">
        <v>181</v>
      </c>
    </row>
    <row r="118" spans="2:21" s="29" customFormat="1" x14ac:dyDescent="0.2">
      <c r="B118" s="32">
        <v>203</v>
      </c>
      <c r="C118" s="32">
        <v>18</v>
      </c>
      <c r="D118" s="32">
        <v>21</v>
      </c>
      <c r="E118" s="32" t="str">
        <f>VLOOKUP(C118,$K$3:$L$17,2,TRUE)</f>
        <v>Agriculture</v>
      </c>
      <c r="F118" s="32" t="str">
        <f>VLOOKUP(D118,$K$3:$L$17,2,TRUE)</f>
        <v>Agriculture and Pasture Mosaic</v>
      </c>
      <c r="G118" s="32" t="str">
        <f>_xlfn.CONCAT(E118," para ",F118)</f>
        <v>Agriculture para Agriculture and Pasture Mosaic</v>
      </c>
      <c r="H118" s="50">
        <v>2185</v>
      </c>
      <c r="I118" s="50" t="str">
        <f>VLOOKUP(D118,$K$19:$L$33,2,TRUE)</f>
        <v>Transitions to Agriculture and Pasture Mosaic</v>
      </c>
      <c r="J118" s="49"/>
      <c r="T118" s="32">
        <v>121</v>
      </c>
      <c r="U118" s="32">
        <v>247</v>
      </c>
    </row>
    <row r="119" spans="2:21" s="29" customFormat="1" x14ac:dyDescent="0.2">
      <c r="B119" s="32">
        <v>204</v>
      </c>
      <c r="C119" s="32">
        <v>15</v>
      </c>
      <c r="D119" s="32">
        <v>24</v>
      </c>
      <c r="E119" s="32" t="str">
        <f>VLOOKUP(C119,$K$3:$L$17,2,TRUE)</f>
        <v>Pasture</v>
      </c>
      <c r="F119" s="32" t="str">
        <f>VLOOKUP(D119,$K$3:$L$17,2,TRUE)</f>
        <v>Urban infrastructure</v>
      </c>
      <c r="G119" s="32" t="str">
        <f>_xlfn.CONCAT(E119," para ",F119)</f>
        <v>Pasture para Urban infrastructure</v>
      </c>
      <c r="H119" s="50">
        <v>458</v>
      </c>
      <c r="I119" s="50" t="str">
        <f>VLOOKUP(D119,$K$19:$L$33,2,TRUE)</f>
        <v>Transitions to Urban infrastructure</v>
      </c>
      <c r="J119" s="49"/>
      <c r="T119" s="32">
        <v>122</v>
      </c>
      <c r="U119" s="44">
        <v>184075</v>
      </c>
    </row>
    <row r="120" spans="2:21" s="29" customFormat="1" x14ac:dyDescent="0.2">
      <c r="B120" s="32">
        <v>206</v>
      </c>
      <c r="C120" s="32">
        <v>9</v>
      </c>
      <c r="D120" s="32">
        <v>30</v>
      </c>
      <c r="E120" s="32" t="str">
        <f>VLOOKUP(C120,$K$3:$L$17,2,TRUE)</f>
        <v>Planted Forest</v>
      </c>
      <c r="F120" s="32" t="str">
        <f>VLOOKUP(D120,$K$3:$L$17,2,TRUE)</f>
        <v>Mining</v>
      </c>
      <c r="G120" s="32" t="str">
        <f>_xlfn.CONCAT(E120," para ",F120)</f>
        <v>Planted Forest para Mining</v>
      </c>
      <c r="H120" s="50">
        <v>0</v>
      </c>
      <c r="I120" s="50" t="str">
        <f>VLOOKUP(D120,$K$19:$L$33,2,TRUE)</f>
        <v>Transitions to Mining</v>
      </c>
      <c r="J120" s="49"/>
      <c r="T120" s="32">
        <v>123</v>
      </c>
      <c r="U120" s="32">
        <v>3610</v>
      </c>
    </row>
    <row r="121" spans="2:21" s="29" customFormat="1" x14ac:dyDescent="0.2">
      <c r="B121" s="32">
        <v>210</v>
      </c>
      <c r="C121" s="32">
        <v>29</v>
      </c>
      <c r="D121" s="32">
        <v>11</v>
      </c>
      <c r="E121" s="32" t="str">
        <f>VLOOKUP(C121,$K$3:$L$17,2,TRUE)</f>
        <v>Rocky Outcrop</v>
      </c>
      <c r="F121" s="32" t="str">
        <f>VLOOKUP(D121,$K$3:$L$17,2,TRUE)</f>
        <v>Non-Forest Wetland</v>
      </c>
      <c r="G121" s="32" t="str">
        <f>_xlfn.CONCAT(E121," para ",F121)</f>
        <v>Rocky Outcrop para Non-Forest Wetland</v>
      </c>
      <c r="H121" s="50">
        <v>1</v>
      </c>
      <c r="I121" s="50" t="str">
        <f>VLOOKUP(D121,$K$19:$L$33,2,TRUE)</f>
        <v>Transitions to Non-Forest Wetland</v>
      </c>
      <c r="J121" s="49"/>
      <c r="T121" s="32">
        <v>124</v>
      </c>
      <c r="U121" s="32">
        <v>21</v>
      </c>
    </row>
    <row r="122" spans="2:21" s="29" customFormat="1" x14ac:dyDescent="0.2">
      <c r="B122" s="32">
        <v>212</v>
      </c>
      <c r="C122" s="32">
        <v>25</v>
      </c>
      <c r="D122" s="32">
        <v>15</v>
      </c>
      <c r="E122" s="32" t="str">
        <f>VLOOKUP(C122,$K$3:$L$17,2,TRUE)</f>
        <v>Non Vegetated Area</v>
      </c>
      <c r="F122" s="32" t="str">
        <f>VLOOKUP(D122,$K$3:$L$17,2,TRUE)</f>
        <v>Pasture</v>
      </c>
      <c r="G122" s="32" t="str">
        <f>_xlfn.CONCAT(E122," para ",F122)</f>
        <v>Non Vegetated Area para Pasture</v>
      </c>
      <c r="H122" s="50">
        <v>148</v>
      </c>
      <c r="I122" s="50" t="str">
        <f>VLOOKUP(D122,$K$19:$L$33,2,TRUE)</f>
        <v>Transitions to Pasture</v>
      </c>
      <c r="J122" s="49"/>
      <c r="T122" s="32">
        <v>125</v>
      </c>
      <c r="U122" s="32">
        <v>15</v>
      </c>
    </row>
    <row r="123" spans="2:21" s="29" customFormat="1" x14ac:dyDescent="0.2">
      <c r="B123" s="32">
        <v>213</v>
      </c>
      <c r="C123" s="32">
        <v>15</v>
      </c>
      <c r="D123" s="32">
        <v>25</v>
      </c>
      <c r="E123" s="32" t="str">
        <f>VLOOKUP(C123,$K$3:$L$17,2,TRUE)</f>
        <v>Pasture</v>
      </c>
      <c r="F123" s="32" t="str">
        <f>VLOOKUP(D123,$K$3:$L$17,2,TRUE)</f>
        <v>Non Vegetated Area</v>
      </c>
      <c r="G123" s="32" t="str">
        <f>_xlfn.CONCAT(E123," para ",F123)</f>
        <v>Pasture para Non Vegetated Area</v>
      </c>
      <c r="H123" s="50">
        <v>151</v>
      </c>
      <c r="I123" s="50" t="str">
        <f>VLOOKUP(D123,$K$19:$L$33,2,TRUE)</f>
        <v>Transitions to Non Vegetated Area</v>
      </c>
      <c r="J123" s="49"/>
      <c r="T123" s="32">
        <v>126</v>
      </c>
      <c r="U123" s="32">
        <v>0</v>
      </c>
    </row>
    <row r="124" spans="2:21" s="29" customFormat="1" x14ac:dyDescent="0.2">
      <c r="B124" s="32">
        <v>215</v>
      </c>
      <c r="C124" s="32">
        <v>11</v>
      </c>
      <c r="D124" s="32">
        <v>29</v>
      </c>
      <c r="E124" s="32" t="str">
        <f>VLOOKUP(C124,$K$3:$L$17,2,TRUE)</f>
        <v>Non-Forest Wetland</v>
      </c>
      <c r="F124" s="32" t="str">
        <f>VLOOKUP(D124,$K$3:$L$17,2,TRUE)</f>
        <v>Rocky Outcrop</v>
      </c>
      <c r="G124" s="32" t="str">
        <f>_xlfn.CONCAT(E124," para ",F124)</f>
        <v>Non-Forest Wetland para Rocky Outcrop</v>
      </c>
      <c r="H124" s="50">
        <v>1</v>
      </c>
      <c r="I124" s="50" t="str">
        <f>VLOOKUP(D124,$K$19:$L$33,2,TRUE)</f>
        <v>Transitions to Rocky Outcrop</v>
      </c>
      <c r="J124" s="49"/>
      <c r="T124" s="32">
        <v>127</v>
      </c>
      <c r="U124" s="32">
        <v>79</v>
      </c>
    </row>
    <row r="125" spans="2:21" s="29" customFormat="1" x14ac:dyDescent="0.2">
      <c r="B125" s="32">
        <v>218</v>
      </c>
      <c r="C125" s="32">
        <v>30</v>
      </c>
      <c r="D125" s="32">
        <v>11</v>
      </c>
      <c r="E125" s="32" t="str">
        <f>VLOOKUP(C125,$K$3:$L$17,2,TRUE)</f>
        <v>Mining</v>
      </c>
      <c r="F125" s="32" t="str">
        <f>VLOOKUP(D125,$K$3:$L$17,2,TRUE)</f>
        <v>Non-Forest Wetland</v>
      </c>
      <c r="G125" s="32" t="str">
        <f>_xlfn.CONCAT(E125," para ",F125)</f>
        <v>Mining para Non-Forest Wetland</v>
      </c>
      <c r="H125" s="50">
        <v>1</v>
      </c>
      <c r="I125" s="50" t="str">
        <f>VLOOKUP(D125,$K$19:$L$33,2,TRUE)</f>
        <v>Transitions to Non-Forest Wetland</v>
      </c>
      <c r="J125" s="49"/>
      <c r="T125" s="32">
        <v>128</v>
      </c>
      <c r="U125" s="32">
        <v>0</v>
      </c>
    </row>
    <row r="126" spans="2:21" s="29" customFormat="1" x14ac:dyDescent="0.2">
      <c r="B126" s="32">
        <v>219</v>
      </c>
      <c r="C126" s="32">
        <v>29</v>
      </c>
      <c r="D126" s="32">
        <v>12</v>
      </c>
      <c r="E126" s="32" t="str">
        <f>VLOOKUP(C126,$K$3:$L$17,2,TRUE)</f>
        <v>Rocky Outcrop</v>
      </c>
      <c r="F126" s="32" t="str">
        <f>VLOOKUP(D126,$K$3:$L$17,2,TRUE)</f>
        <v>Grassland Formation</v>
      </c>
      <c r="G126" s="32" t="str">
        <f>_xlfn.CONCAT(E126," para ",F126)</f>
        <v>Rocky Outcrop para Grassland Formation</v>
      </c>
      <c r="H126" s="50">
        <v>33</v>
      </c>
      <c r="I126" s="50" t="str">
        <f>VLOOKUP(D126,$K$19:$L$33,2,TRUE)</f>
        <v>Transitions to Grassland Formation</v>
      </c>
      <c r="J126" s="49"/>
      <c r="T126" s="32">
        <v>129</v>
      </c>
      <c r="U126" s="32">
        <v>213</v>
      </c>
    </row>
    <row r="127" spans="2:21" s="29" customFormat="1" x14ac:dyDescent="0.2">
      <c r="B127" s="32">
        <v>220</v>
      </c>
      <c r="C127" s="32">
        <v>12</v>
      </c>
      <c r="D127" s="32">
        <v>29</v>
      </c>
      <c r="E127" s="32" t="str">
        <f>VLOOKUP(C127,$K$3:$L$17,2,TRUE)</f>
        <v>Grassland Formation</v>
      </c>
      <c r="F127" s="32" t="str">
        <f>VLOOKUP(D127,$K$3:$L$17,2,TRUE)</f>
        <v>Rocky Outcrop</v>
      </c>
      <c r="G127" s="32" t="str">
        <f>_xlfn.CONCAT(E127," para ",F127)</f>
        <v>Grassland Formation para Rocky Outcrop</v>
      </c>
      <c r="H127" s="50">
        <v>67</v>
      </c>
      <c r="I127" s="50" t="str">
        <f>VLOOKUP(D127,$K$19:$L$33,2,TRUE)</f>
        <v>Transitions to Rocky Outcrop</v>
      </c>
      <c r="J127" s="49"/>
      <c r="T127" s="32">
        <v>130</v>
      </c>
      <c r="U127" s="32">
        <v>104</v>
      </c>
    </row>
    <row r="128" spans="2:21" s="29" customFormat="1" x14ac:dyDescent="0.2">
      <c r="B128" s="32">
        <v>221</v>
      </c>
      <c r="C128" s="32">
        <v>11</v>
      </c>
      <c r="D128" s="32">
        <v>30</v>
      </c>
      <c r="E128" s="32" t="str">
        <f>VLOOKUP(C128,$K$3:$L$17,2,TRUE)</f>
        <v>Non-Forest Wetland</v>
      </c>
      <c r="F128" s="32" t="str">
        <f>VLOOKUP(D128,$K$3:$L$17,2,TRUE)</f>
        <v>Mining</v>
      </c>
      <c r="G128" s="32" t="str">
        <f>_xlfn.CONCAT(E128," para ",F128)</f>
        <v>Non-Forest Wetland para Mining</v>
      </c>
      <c r="H128" s="50">
        <v>15</v>
      </c>
      <c r="I128" s="50" t="str">
        <f>VLOOKUP(D128,$K$19:$L$33,2,TRUE)</f>
        <v>Transitions to Mining</v>
      </c>
      <c r="J128" s="49"/>
      <c r="T128" s="32">
        <v>131</v>
      </c>
      <c r="U128" s="32">
        <v>551</v>
      </c>
    </row>
    <row r="129" spans="2:21" s="29" customFormat="1" x14ac:dyDescent="0.2">
      <c r="B129" s="32">
        <v>223</v>
      </c>
      <c r="C129" s="32">
        <v>33</v>
      </c>
      <c r="D129" s="32">
        <v>9</v>
      </c>
      <c r="E129" s="32" t="str">
        <f>VLOOKUP(C129,$K$3:$L$17,2,TRUE)</f>
        <v>Water</v>
      </c>
      <c r="F129" s="32" t="str">
        <f>VLOOKUP(D129,$K$3:$L$17,2,TRUE)</f>
        <v>Planted Forest</v>
      </c>
      <c r="G129" s="32" t="str">
        <f>_xlfn.CONCAT(E129," para ",F129)</f>
        <v>Water para Planted Forest</v>
      </c>
      <c r="H129" s="50">
        <v>1</v>
      </c>
      <c r="I129" s="50" t="str">
        <f>VLOOKUP(D129,$K$19:$L$33,2,TRUE)</f>
        <v>Transitions to Planted Forest</v>
      </c>
      <c r="J129" s="49"/>
      <c r="T129" s="32">
        <v>132</v>
      </c>
      <c r="U129" s="32">
        <v>263</v>
      </c>
    </row>
    <row r="130" spans="2:21" s="29" customFormat="1" x14ac:dyDescent="0.2">
      <c r="B130" s="32">
        <v>224</v>
      </c>
      <c r="C130" s="32">
        <v>30</v>
      </c>
      <c r="D130" s="32">
        <v>12</v>
      </c>
      <c r="E130" s="32" t="str">
        <f>VLOOKUP(C130,$K$3:$L$17,2,TRUE)</f>
        <v>Mining</v>
      </c>
      <c r="F130" s="32" t="str">
        <f>VLOOKUP(D130,$K$3:$L$17,2,TRUE)</f>
        <v>Grassland Formation</v>
      </c>
      <c r="G130" s="32" t="str">
        <f>_xlfn.CONCAT(E130," para ",F130)</f>
        <v>Mining para Grassland Formation</v>
      </c>
      <c r="H130" s="50">
        <v>15</v>
      </c>
      <c r="I130" s="50" t="str">
        <f>VLOOKUP(D130,$K$19:$L$33,2,TRUE)</f>
        <v>Transitions to Grassland Formation</v>
      </c>
      <c r="J130" s="49"/>
      <c r="T130" s="32">
        <v>133</v>
      </c>
      <c r="U130" s="32">
        <v>0</v>
      </c>
    </row>
    <row r="131" spans="2:21" s="29" customFormat="1" x14ac:dyDescent="0.2">
      <c r="B131" s="32">
        <v>225</v>
      </c>
      <c r="C131" s="32">
        <v>29</v>
      </c>
      <c r="D131" s="32">
        <v>13</v>
      </c>
      <c r="E131" s="32" t="str">
        <f>VLOOKUP(C131,$K$3:$L$17,2,TRUE)</f>
        <v>Rocky Outcrop</v>
      </c>
      <c r="F131" s="32" t="str">
        <f>VLOOKUP(D131,$K$3:$L$17,2,TRUE)</f>
        <v>Non-Forest Natural Formation</v>
      </c>
      <c r="G131" s="32" t="str">
        <f>_xlfn.CONCAT(E131," para ",F131)</f>
        <v>Rocky Outcrop para Non-Forest Natural Formation</v>
      </c>
      <c r="H131" s="50">
        <v>10</v>
      </c>
      <c r="I131" s="50" t="str">
        <f>VLOOKUP(D131,$K$19:$L$33,2,TRUE)</f>
        <v>Transitions to Non-Forest Natural Formation</v>
      </c>
      <c r="J131" s="49"/>
      <c r="T131" s="32">
        <v>134</v>
      </c>
      <c r="U131" s="32">
        <v>9</v>
      </c>
    </row>
    <row r="132" spans="2:21" s="29" customFormat="1" x14ac:dyDescent="0.2">
      <c r="B132" s="32">
        <v>227</v>
      </c>
      <c r="C132" s="32">
        <v>24</v>
      </c>
      <c r="D132" s="32">
        <v>18</v>
      </c>
      <c r="E132" s="32" t="str">
        <f>VLOOKUP(C132,$K$3:$L$17,2,TRUE)</f>
        <v>Urban infrastructure</v>
      </c>
      <c r="F132" s="32" t="str">
        <f>VLOOKUP(D132,$K$3:$L$17,2,TRUE)</f>
        <v>Agriculture</v>
      </c>
      <c r="G132" s="32" t="str">
        <f>_xlfn.CONCAT(E132," para ",F132)</f>
        <v>Urban infrastructure para Agriculture</v>
      </c>
      <c r="H132" s="50">
        <v>2</v>
      </c>
      <c r="I132" s="50" t="str">
        <f>VLOOKUP(D132,$K$19:$L$33,2,TRUE)</f>
        <v>Transitions to Agriculture</v>
      </c>
      <c r="J132" s="49"/>
      <c r="T132" s="32">
        <v>135</v>
      </c>
      <c r="U132" s="32">
        <v>118</v>
      </c>
    </row>
    <row r="133" spans="2:21" s="29" customFormat="1" x14ac:dyDescent="0.2">
      <c r="B133" s="32">
        <v>228</v>
      </c>
      <c r="C133" s="32">
        <v>21</v>
      </c>
      <c r="D133" s="32">
        <v>21</v>
      </c>
      <c r="E133" s="32" t="str">
        <f>VLOOKUP(C133,$K$3:$L$17,2,TRUE)</f>
        <v>Agriculture and Pasture Mosaic</v>
      </c>
      <c r="F133" s="32" t="str">
        <f>VLOOKUP(D133,$K$3:$L$17,2,TRUE)</f>
        <v>Agriculture and Pasture Mosaic</v>
      </c>
      <c r="G133" s="32" t="str">
        <f>_xlfn.CONCAT(E133," para ",F133)</f>
        <v>Agriculture and Pasture Mosaic para Agriculture and Pasture Mosaic</v>
      </c>
      <c r="H133" s="50">
        <v>58874</v>
      </c>
      <c r="I133" s="50" t="s">
        <v>77</v>
      </c>
      <c r="J133" s="49"/>
      <c r="T133" s="32">
        <v>136</v>
      </c>
      <c r="U133" s="32">
        <v>286</v>
      </c>
    </row>
    <row r="134" spans="2:21" s="29" customFormat="1" x14ac:dyDescent="0.2">
      <c r="B134" s="32">
        <v>229</v>
      </c>
      <c r="C134" s="32">
        <v>18</v>
      </c>
      <c r="D134" s="32">
        <v>24</v>
      </c>
      <c r="E134" s="32" t="str">
        <f>VLOOKUP(C134,$K$3:$L$17,2,TRUE)</f>
        <v>Agriculture</v>
      </c>
      <c r="F134" s="32" t="str">
        <f>VLOOKUP(D134,$K$3:$L$17,2,TRUE)</f>
        <v>Urban infrastructure</v>
      </c>
      <c r="G134" s="32" t="str">
        <f>_xlfn.CONCAT(E134," para ",F134)</f>
        <v>Agriculture para Urban infrastructure</v>
      </c>
      <c r="H134" s="50">
        <v>241</v>
      </c>
      <c r="I134" s="50" t="str">
        <f>VLOOKUP(D134,$K$19:$L$33,2,TRUE)</f>
        <v>Transitions to Urban infrastructure</v>
      </c>
      <c r="J134" s="49"/>
      <c r="T134" s="32">
        <v>137</v>
      </c>
      <c r="U134" s="32">
        <v>4</v>
      </c>
    </row>
    <row r="135" spans="2:21" s="29" customFormat="1" x14ac:dyDescent="0.2">
      <c r="B135" s="32">
        <v>231</v>
      </c>
      <c r="C135" s="32">
        <v>13</v>
      </c>
      <c r="D135" s="32">
        <v>29</v>
      </c>
      <c r="E135" s="32" t="str">
        <f>VLOOKUP(C135,$K$3:$L$17,2,TRUE)</f>
        <v>Non-Forest Natural Formation</v>
      </c>
      <c r="F135" s="32" t="str">
        <f>VLOOKUP(D135,$K$3:$L$17,2,TRUE)</f>
        <v>Rocky Outcrop</v>
      </c>
      <c r="G135" s="32" t="str">
        <f>_xlfn.CONCAT(E135," para ",F135)</f>
        <v>Non-Forest Natural Formation para Rocky Outcrop</v>
      </c>
      <c r="H135" s="50">
        <v>4</v>
      </c>
      <c r="I135" s="50" t="str">
        <f>VLOOKUP(D135,$K$19:$L$33,2,TRUE)</f>
        <v>Transitions to Rocky Outcrop</v>
      </c>
      <c r="J135" s="49"/>
      <c r="T135" s="32">
        <v>138</v>
      </c>
      <c r="U135" s="32">
        <v>1706</v>
      </c>
    </row>
    <row r="136" spans="2:21" s="29" customFormat="1" x14ac:dyDescent="0.2">
      <c r="B136" s="32">
        <v>232</v>
      </c>
      <c r="C136" s="32">
        <v>12</v>
      </c>
      <c r="D136" s="32">
        <v>30</v>
      </c>
      <c r="E136" s="32" t="str">
        <f>VLOOKUP(C136,$K$3:$L$17,2,TRUE)</f>
        <v>Grassland Formation</v>
      </c>
      <c r="F136" s="32" t="str">
        <f>VLOOKUP(D136,$K$3:$L$17,2,TRUE)</f>
        <v>Mining</v>
      </c>
      <c r="G136" s="32" t="str">
        <f>_xlfn.CONCAT(E136," para ",F136)</f>
        <v>Grassland Formation para Mining</v>
      </c>
      <c r="H136" s="50">
        <v>136</v>
      </c>
      <c r="I136" s="50" t="str">
        <f>VLOOKUP(D136,$K$19:$L$33,2,TRUE)</f>
        <v>Transitions to Mining</v>
      </c>
      <c r="J136" s="49"/>
      <c r="T136" s="32">
        <v>139</v>
      </c>
      <c r="U136" s="32">
        <v>53</v>
      </c>
    </row>
    <row r="137" spans="2:21" s="29" customFormat="1" x14ac:dyDescent="0.2">
      <c r="B137" s="32">
        <v>233</v>
      </c>
      <c r="C137" s="32">
        <v>9</v>
      </c>
      <c r="D137" s="32">
        <v>33</v>
      </c>
      <c r="E137" s="32" t="str">
        <f>VLOOKUP(C137,$K$3:$L$17,2,TRUE)</f>
        <v>Planted Forest</v>
      </c>
      <c r="F137" s="32" t="str">
        <f>VLOOKUP(D137,$K$3:$L$17,2,TRUE)</f>
        <v>Water</v>
      </c>
      <c r="G137" s="32" t="str">
        <f>_xlfn.CONCAT(E137," para ",F137)</f>
        <v>Planted Forest para Water</v>
      </c>
      <c r="H137" s="50">
        <v>0</v>
      </c>
      <c r="I137" s="50" t="str">
        <f>VLOOKUP(D137,$K$19:$L$33,2,TRUE)</f>
        <v>Transitions to Water</v>
      </c>
      <c r="J137" s="49"/>
      <c r="T137" s="32">
        <v>141</v>
      </c>
      <c r="U137" s="32">
        <v>0</v>
      </c>
    </row>
    <row r="138" spans="2:21" s="29" customFormat="1" x14ac:dyDescent="0.2">
      <c r="B138" s="32">
        <v>235</v>
      </c>
      <c r="C138" s="32">
        <v>30</v>
      </c>
      <c r="D138" s="32">
        <v>13</v>
      </c>
      <c r="E138" s="32" t="str">
        <f>VLOOKUP(C138,$K$3:$L$17,2,TRUE)</f>
        <v>Mining</v>
      </c>
      <c r="F138" s="32" t="str">
        <f>VLOOKUP(D138,$K$3:$L$17,2,TRUE)</f>
        <v>Non-Forest Natural Formation</v>
      </c>
      <c r="G138" s="32" t="str">
        <f>_xlfn.CONCAT(E138," para ",F138)</f>
        <v>Mining para Non-Forest Natural Formation</v>
      </c>
      <c r="H138" s="50">
        <v>2</v>
      </c>
      <c r="I138" s="50" t="str">
        <f>VLOOKUP(D138,$K$19:$L$33,2,TRUE)</f>
        <v>Transitions to Non-Forest Natural Formation</v>
      </c>
      <c r="J138" s="49"/>
      <c r="T138" s="32">
        <v>142</v>
      </c>
      <c r="U138" s="32">
        <v>0</v>
      </c>
    </row>
    <row r="139" spans="2:21" s="29" customFormat="1" x14ac:dyDescent="0.2">
      <c r="B139" s="32">
        <v>236</v>
      </c>
      <c r="C139" s="32">
        <v>25</v>
      </c>
      <c r="D139" s="32">
        <v>18</v>
      </c>
      <c r="E139" s="32" t="str">
        <f>VLOOKUP(C139,$K$3:$L$17,2,TRUE)</f>
        <v>Non Vegetated Area</v>
      </c>
      <c r="F139" s="32" t="str">
        <f>VLOOKUP(D139,$K$3:$L$17,2,TRUE)</f>
        <v>Agriculture</v>
      </c>
      <c r="G139" s="32" t="str">
        <f>_xlfn.CONCAT(E139," para ",F139)</f>
        <v>Non Vegetated Area para Agriculture</v>
      </c>
      <c r="H139" s="50">
        <v>626</v>
      </c>
      <c r="I139" s="50" t="str">
        <f>VLOOKUP(D139,$K$19:$L$33,2,TRUE)</f>
        <v>Transitions to Agriculture</v>
      </c>
      <c r="J139" s="49"/>
      <c r="T139" s="32">
        <v>143</v>
      </c>
      <c r="U139" s="32">
        <v>2809</v>
      </c>
    </row>
    <row r="140" spans="2:21" s="29" customFormat="1" x14ac:dyDescent="0.2">
      <c r="B140" s="32">
        <v>237</v>
      </c>
      <c r="C140" s="32">
        <v>18</v>
      </c>
      <c r="D140" s="32">
        <v>25</v>
      </c>
      <c r="E140" s="32" t="str">
        <f>VLOOKUP(C140,$K$3:$L$17,2,TRUE)</f>
        <v>Agriculture</v>
      </c>
      <c r="F140" s="32" t="str">
        <f>VLOOKUP(D140,$K$3:$L$17,2,TRUE)</f>
        <v>Non Vegetated Area</v>
      </c>
      <c r="G140" s="32" t="str">
        <f>_xlfn.CONCAT(E140," para ",F140)</f>
        <v>Agriculture para Non Vegetated Area</v>
      </c>
      <c r="H140" s="50">
        <v>448</v>
      </c>
      <c r="I140" s="50" t="str">
        <f>VLOOKUP(D140,$K$19:$L$33,2,TRUE)</f>
        <v>Transitions to Non Vegetated Area</v>
      </c>
      <c r="J140" s="49"/>
      <c r="T140" s="32">
        <v>144</v>
      </c>
      <c r="U140" s="32">
        <v>2733</v>
      </c>
    </row>
    <row r="141" spans="2:21" s="29" customFormat="1" x14ac:dyDescent="0.2">
      <c r="B141" s="32">
        <v>238</v>
      </c>
      <c r="C141" s="32">
        <v>13</v>
      </c>
      <c r="D141" s="32">
        <v>30</v>
      </c>
      <c r="E141" s="32" t="str">
        <f>VLOOKUP(C141,$K$3:$L$17,2,TRUE)</f>
        <v>Non-Forest Natural Formation</v>
      </c>
      <c r="F141" s="32" t="str">
        <f>VLOOKUP(D141,$K$3:$L$17,2,TRUE)</f>
        <v>Mining</v>
      </c>
      <c r="G141" s="32" t="str">
        <f>_xlfn.CONCAT(E141," para ",F141)</f>
        <v>Non-Forest Natural Formation para Mining</v>
      </c>
      <c r="H141" s="50">
        <v>6</v>
      </c>
      <c r="I141" s="50" t="str">
        <f>VLOOKUP(D141,$K$19:$L$33,2,TRUE)</f>
        <v>Transitions to Mining</v>
      </c>
      <c r="J141" s="49"/>
      <c r="T141" s="32">
        <v>145</v>
      </c>
      <c r="U141" s="44">
        <v>35359</v>
      </c>
    </row>
    <row r="142" spans="2:21" s="29" customFormat="1" x14ac:dyDescent="0.2">
      <c r="B142" s="32">
        <v>241</v>
      </c>
      <c r="C142" s="32">
        <v>33</v>
      </c>
      <c r="D142" s="32">
        <v>11</v>
      </c>
      <c r="E142" s="32" t="str">
        <f>VLOOKUP(C142,$K$3:$L$17,2,TRUE)</f>
        <v>Water</v>
      </c>
      <c r="F142" s="32" t="str">
        <f>VLOOKUP(D142,$K$3:$L$17,2,TRUE)</f>
        <v>Non-Forest Wetland</v>
      </c>
      <c r="G142" s="32" t="str">
        <f>_xlfn.CONCAT(E142," para ",F142)</f>
        <v>Water para Non-Forest Wetland</v>
      </c>
      <c r="H142" s="50">
        <v>3463</v>
      </c>
      <c r="I142" s="50" t="str">
        <f>VLOOKUP(D142,$K$19:$L$33,2,TRUE)</f>
        <v>Transitions to Non-Forest Wetland</v>
      </c>
      <c r="J142" s="49"/>
      <c r="T142" s="32">
        <v>146</v>
      </c>
      <c r="U142" s="32">
        <v>5137</v>
      </c>
    </row>
    <row r="143" spans="2:21" s="29" customFormat="1" x14ac:dyDescent="0.2">
      <c r="B143" s="32">
        <v>242</v>
      </c>
      <c r="C143" s="32">
        <v>29</v>
      </c>
      <c r="D143" s="32">
        <v>15</v>
      </c>
      <c r="E143" s="32" t="str">
        <f>VLOOKUP(C143,$K$3:$L$17,2,TRUE)</f>
        <v>Rocky Outcrop</v>
      </c>
      <c r="F143" s="32" t="str">
        <f>VLOOKUP(D143,$K$3:$L$17,2,TRUE)</f>
        <v>Pasture</v>
      </c>
      <c r="G143" s="32" t="str">
        <f>_xlfn.CONCAT(E143," para ",F143)</f>
        <v>Rocky Outcrop para Pasture</v>
      </c>
      <c r="H143" s="50">
        <v>0</v>
      </c>
      <c r="I143" s="50" t="str">
        <f>VLOOKUP(D143,$K$19:$L$33,2,TRUE)</f>
        <v>Transitions to Pasture</v>
      </c>
      <c r="J143" s="49"/>
      <c r="T143" s="32">
        <v>147</v>
      </c>
      <c r="U143" s="32">
        <v>0</v>
      </c>
    </row>
    <row r="144" spans="2:21" s="29" customFormat="1" x14ac:dyDescent="0.2">
      <c r="B144" s="32">
        <v>243</v>
      </c>
      <c r="C144" s="32">
        <v>15</v>
      </c>
      <c r="D144" s="32">
        <v>29</v>
      </c>
      <c r="E144" s="32" t="str">
        <f>VLOOKUP(C144,$K$3:$L$17,2,TRUE)</f>
        <v>Pasture</v>
      </c>
      <c r="F144" s="32" t="str">
        <f>VLOOKUP(D144,$K$3:$L$17,2,TRUE)</f>
        <v>Rocky Outcrop</v>
      </c>
      <c r="G144" s="32" t="str">
        <f>_xlfn.CONCAT(E144," para ",F144)</f>
        <v>Pasture para Rocky Outcrop</v>
      </c>
      <c r="H144" s="50">
        <v>0</v>
      </c>
      <c r="I144" s="50" t="str">
        <f>VLOOKUP(D144,$K$19:$L$33,2,TRUE)</f>
        <v>Transitions to Rocky Outcrop</v>
      </c>
      <c r="J144" s="49"/>
      <c r="T144" s="32">
        <v>148</v>
      </c>
      <c r="U144" s="32">
        <v>0</v>
      </c>
    </row>
    <row r="145" spans="2:21" s="29" customFormat="1" x14ac:dyDescent="0.2">
      <c r="B145" s="32">
        <v>244</v>
      </c>
      <c r="C145" s="32">
        <v>11</v>
      </c>
      <c r="D145" s="32">
        <v>33</v>
      </c>
      <c r="E145" s="32" t="str">
        <f>VLOOKUP(C145,$K$3:$L$17,2,TRUE)</f>
        <v>Non-Forest Wetland</v>
      </c>
      <c r="F145" s="32" t="str">
        <f>VLOOKUP(D145,$K$3:$L$17,2,TRUE)</f>
        <v>Water</v>
      </c>
      <c r="G145" s="32" t="str">
        <f>_xlfn.CONCAT(E145," para ",F145)</f>
        <v>Non-Forest Wetland para Water</v>
      </c>
      <c r="H145" s="50">
        <v>3324</v>
      </c>
      <c r="I145" s="50" t="str">
        <f>VLOOKUP(D145,$K$19:$L$33,2,TRUE)</f>
        <v>Transitions to Water</v>
      </c>
      <c r="J145" s="49"/>
      <c r="T145" s="32">
        <v>150</v>
      </c>
      <c r="U145" s="32">
        <v>1228</v>
      </c>
    </row>
    <row r="146" spans="2:21" s="29" customFormat="1" x14ac:dyDescent="0.2">
      <c r="B146" s="32">
        <v>247</v>
      </c>
      <c r="C146" s="32">
        <v>33</v>
      </c>
      <c r="D146" s="32">
        <v>12</v>
      </c>
      <c r="E146" s="32" t="str">
        <f>VLOOKUP(C146,$K$3:$L$17,2,TRUE)</f>
        <v>Water</v>
      </c>
      <c r="F146" s="32" t="str">
        <f>VLOOKUP(D146,$K$3:$L$17,2,TRUE)</f>
        <v>Grassland Formation</v>
      </c>
      <c r="G146" s="32" t="str">
        <f>_xlfn.CONCAT(E146," para ",F146)</f>
        <v>Water para Grassland Formation</v>
      </c>
      <c r="H146" s="50">
        <v>2766</v>
      </c>
      <c r="I146" s="50" t="str">
        <f>VLOOKUP(D146,$K$19:$L$33,2,TRUE)</f>
        <v>Transitions to Grassland Formation</v>
      </c>
      <c r="J146" s="49"/>
      <c r="T146" s="32">
        <v>151</v>
      </c>
      <c r="U146" s="32">
        <v>4158</v>
      </c>
    </row>
    <row r="147" spans="2:21" s="29" customFormat="1" x14ac:dyDescent="0.2">
      <c r="B147" s="32">
        <v>248</v>
      </c>
      <c r="C147" s="32">
        <v>30</v>
      </c>
      <c r="D147" s="32">
        <v>15</v>
      </c>
      <c r="E147" s="32" t="str">
        <f>VLOOKUP(C147,$K$3:$L$17,2,TRUE)</f>
        <v>Mining</v>
      </c>
      <c r="F147" s="32" t="str">
        <f>VLOOKUP(D147,$K$3:$L$17,2,TRUE)</f>
        <v>Pasture</v>
      </c>
      <c r="G147" s="32" t="str">
        <f>_xlfn.CONCAT(E147," para ",F147)</f>
        <v>Mining para Pasture</v>
      </c>
      <c r="H147" s="50">
        <v>13</v>
      </c>
      <c r="I147" s="50" t="str">
        <f>VLOOKUP(D147,$K$19:$L$33,2,TRUE)</f>
        <v>Transitions to Pasture</v>
      </c>
      <c r="J147" s="49"/>
      <c r="T147" s="32">
        <v>152</v>
      </c>
      <c r="U147" s="32">
        <v>38</v>
      </c>
    </row>
    <row r="148" spans="2:21" s="29" customFormat="1" x14ac:dyDescent="0.2">
      <c r="B148" s="32">
        <v>250</v>
      </c>
      <c r="C148" s="32">
        <v>24</v>
      </c>
      <c r="D148" s="32">
        <v>21</v>
      </c>
      <c r="E148" s="32" t="str">
        <f>VLOOKUP(C148,$K$3:$L$17,2,TRUE)</f>
        <v>Urban infrastructure</v>
      </c>
      <c r="F148" s="32" t="str">
        <f>VLOOKUP(D148,$K$3:$L$17,2,TRUE)</f>
        <v>Agriculture and Pasture Mosaic</v>
      </c>
      <c r="G148" s="32" t="str">
        <f>_xlfn.CONCAT(E148," para ",F148)</f>
        <v>Urban infrastructure para Agriculture and Pasture Mosaic</v>
      </c>
      <c r="H148" s="50">
        <v>4</v>
      </c>
      <c r="I148" s="50" t="str">
        <f>VLOOKUP(D148,$K$19:$L$33,2,TRUE)</f>
        <v>Transitions to Agriculture and Pasture Mosaic</v>
      </c>
      <c r="J148" s="49"/>
      <c r="T148" s="32">
        <v>153</v>
      </c>
      <c r="U148" s="32">
        <v>0</v>
      </c>
    </row>
    <row r="149" spans="2:21" s="29" customFormat="1" x14ac:dyDescent="0.2">
      <c r="B149" s="32">
        <v>251</v>
      </c>
      <c r="C149" s="32">
        <v>21</v>
      </c>
      <c r="D149" s="32">
        <v>24</v>
      </c>
      <c r="E149" s="32" t="str">
        <f>VLOOKUP(C149,$K$3:$L$17,2,TRUE)</f>
        <v>Agriculture and Pasture Mosaic</v>
      </c>
      <c r="F149" s="32" t="str">
        <f>VLOOKUP(D149,$K$3:$L$17,2,TRUE)</f>
        <v>Urban infrastructure</v>
      </c>
      <c r="G149" s="32" t="str">
        <f>_xlfn.CONCAT(E149," para ",F149)</f>
        <v>Agriculture and Pasture Mosaic para Urban infrastructure</v>
      </c>
      <c r="H149" s="50">
        <v>451</v>
      </c>
      <c r="I149" s="50" t="str">
        <f>VLOOKUP(D149,$K$19:$L$33,2,TRUE)</f>
        <v>Transitions to Urban infrastructure</v>
      </c>
      <c r="J149" s="49"/>
      <c r="T149" s="32">
        <v>154</v>
      </c>
      <c r="U149" s="32">
        <v>6</v>
      </c>
    </row>
    <row r="150" spans="2:21" s="29" customFormat="1" x14ac:dyDescent="0.2">
      <c r="B150" s="32">
        <v>253</v>
      </c>
      <c r="C150" s="32">
        <v>15</v>
      </c>
      <c r="D150" s="32">
        <v>30</v>
      </c>
      <c r="E150" s="32" t="str">
        <f>VLOOKUP(C150,$K$3:$L$17,2,TRUE)</f>
        <v>Pasture</v>
      </c>
      <c r="F150" s="32" t="str">
        <f>VLOOKUP(D150,$K$3:$L$17,2,TRUE)</f>
        <v>Mining</v>
      </c>
      <c r="G150" s="32" t="str">
        <f>_xlfn.CONCAT(E150," para ",F150)</f>
        <v>Pasture para Mining</v>
      </c>
      <c r="H150" s="50">
        <v>175</v>
      </c>
      <c r="I150" s="50" t="str">
        <f>VLOOKUP(D150,$K$19:$L$33,2,TRUE)</f>
        <v>Transitions to Mining</v>
      </c>
      <c r="J150" s="49"/>
      <c r="T150" s="32">
        <v>155</v>
      </c>
      <c r="U150" s="32">
        <v>797</v>
      </c>
    </row>
    <row r="151" spans="2:21" s="29" customFormat="1" x14ac:dyDescent="0.2">
      <c r="B151" s="32">
        <v>254</v>
      </c>
      <c r="C151" s="32">
        <v>12</v>
      </c>
      <c r="D151" s="32">
        <v>33</v>
      </c>
      <c r="E151" s="32" t="str">
        <f>VLOOKUP(C151,$K$3:$L$17,2,TRUE)</f>
        <v>Grassland Formation</v>
      </c>
      <c r="F151" s="32" t="str">
        <f>VLOOKUP(D151,$K$3:$L$17,2,TRUE)</f>
        <v>Water</v>
      </c>
      <c r="G151" s="32" t="str">
        <f>_xlfn.CONCAT(E151," para ",F151)</f>
        <v>Grassland Formation para Water</v>
      </c>
      <c r="H151" s="50">
        <v>2467</v>
      </c>
      <c r="I151" s="50" t="str">
        <f>VLOOKUP(D151,$K$19:$L$33,2,TRUE)</f>
        <v>Transitions to Water</v>
      </c>
      <c r="J151" s="49"/>
      <c r="T151" s="32">
        <v>156</v>
      </c>
      <c r="U151" s="32">
        <v>1822</v>
      </c>
    </row>
    <row r="152" spans="2:21" s="29" customFormat="1" x14ac:dyDescent="0.2">
      <c r="B152" s="32">
        <v>257</v>
      </c>
      <c r="C152" s="32">
        <v>34</v>
      </c>
      <c r="D152" s="32">
        <v>12</v>
      </c>
      <c r="E152" s="32" t="str">
        <f>VLOOKUP(C152,$K$3:$L$17,2,TRUE)</f>
        <v>mangrove flat</v>
      </c>
      <c r="F152" s="32" t="str">
        <f>VLOOKUP(D152,$K$3:$L$17,2,TRUE)</f>
        <v>Grassland Formation</v>
      </c>
      <c r="G152" s="32" t="str">
        <f>_xlfn.CONCAT(E152," para ",F152)</f>
        <v>mangrove flat para Grassland Formation</v>
      </c>
      <c r="H152" s="50">
        <v>1</v>
      </c>
      <c r="I152" s="50" t="str">
        <f>VLOOKUP(D152,$K$19:$L$33,2,TRUE)</f>
        <v>Transitions to Grassland Formation</v>
      </c>
      <c r="J152" s="49"/>
      <c r="T152" s="32">
        <v>157</v>
      </c>
      <c r="U152" s="32">
        <v>1</v>
      </c>
    </row>
    <row r="153" spans="2:21" s="29" customFormat="1" x14ac:dyDescent="0.2">
      <c r="B153" s="32">
        <v>258</v>
      </c>
      <c r="C153" s="32">
        <v>33</v>
      </c>
      <c r="D153" s="32">
        <v>13</v>
      </c>
      <c r="E153" s="32" t="str">
        <f>VLOOKUP(C153,$K$3:$L$17,2,TRUE)</f>
        <v>Water</v>
      </c>
      <c r="F153" s="32" t="str">
        <f>VLOOKUP(D153,$K$3:$L$17,2,TRUE)</f>
        <v>Non-Forest Natural Formation</v>
      </c>
      <c r="G153" s="32" t="str">
        <f>_xlfn.CONCAT(E153," para ",F153)</f>
        <v>Water para Non-Forest Natural Formation</v>
      </c>
      <c r="H153" s="50">
        <v>66</v>
      </c>
      <c r="I153" s="50" t="str">
        <f>VLOOKUP(D153,$K$19:$L$33,2,TRUE)</f>
        <v>Transitions to Non-Forest Natural Formation</v>
      </c>
      <c r="J153" s="49"/>
      <c r="T153" s="32">
        <v>158</v>
      </c>
      <c r="U153" s="32">
        <v>18</v>
      </c>
    </row>
    <row r="154" spans="2:21" s="29" customFormat="1" x14ac:dyDescent="0.2">
      <c r="B154" s="32">
        <v>259</v>
      </c>
      <c r="C154" s="32">
        <v>25</v>
      </c>
      <c r="D154" s="32">
        <v>21</v>
      </c>
      <c r="E154" s="32" t="str">
        <f>VLOOKUP(C154,$K$3:$L$17,2,TRUE)</f>
        <v>Non Vegetated Area</v>
      </c>
      <c r="F154" s="32" t="str">
        <f>VLOOKUP(D154,$K$3:$L$17,2,TRUE)</f>
        <v>Agriculture and Pasture Mosaic</v>
      </c>
      <c r="G154" s="32" t="str">
        <f>_xlfn.CONCAT(E154," para ",F154)</f>
        <v>Non Vegetated Area para Agriculture and Pasture Mosaic</v>
      </c>
      <c r="H154" s="50">
        <v>677</v>
      </c>
      <c r="I154" s="50" t="str">
        <f>VLOOKUP(D154,$K$19:$L$33,2,TRUE)</f>
        <v>Transitions to Agriculture and Pasture Mosaic</v>
      </c>
      <c r="J154" s="49"/>
      <c r="T154" s="32">
        <v>159</v>
      </c>
      <c r="U154" s="32">
        <v>203</v>
      </c>
    </row>
    <row r="155" spans="2:21" s="29" customFormat="1" x14ac:dyDescent="0.2">
      <c r="B155" s="32">
        <v>260</v>
      </c>
      <c r="C155" s="32">
        <v>21</v>
      </c>
      <c r="D155" s="32">
        <v>25</v>
      </c>
      <c r="E155" s="32" t="str">
        <f>VLOOKUP(C155,$K$3:$L$17,2,TRUE)</f>
        <v>Agriculture and Pasture Mosaic</v>
      </c>
      <c r="F155" s="32" t="str">
        <f>VLOOKUP(D155,$K$3:$L$17,2,TRUE)</f>
        <v>Non Vegetated Area</v>
      </c>
      <c r="G155" s="32" t="str">
        <f>_xlfn.CONCAT(E155," para ",F155)</f>
        <v>Agriculture and Pasture Mosaic para Non Vegetated Area</v>
      </c>
      <c r="H155" s="50">
        <v>520</v>
      </c>
      <c r="I155" s="50" t="str">
        <f>VLOOKUP(D155,$K$19:$L$33,2,TRUE)</f>
        <v>Transitions to Non Vegetated Area</v>
      </c>
      <c r="J155" s="49"/>
      <c r="T155" s="32">
        <v>162</v>
      </c>
      <c r="U155" s="32">
        <v>0</v>
      </c>
    </row>
    <row r="156" spans="2:21" s="29" customFormat="1" x14ac:dyDescent="0.2">
      <c r="B156" s="32">
        <v>261</v>
      </c>
      <c r="C156" s="32">
        <v>13</v>
      </c>
      <c r="D156" s="32">
        <v>33</v>
      </c>
      <c r="E156" s="32" t="str">
        <f>VLOOKUP(C156,$K$3:$L$17,2,TRUE)</f>
        <v>Non-Forest Natural Formation</v>
      </c>
      <c r="F156" s="32" t="str">
        <f>VLOOKUP(D156,$K$3:$L$17,2,TRUE)</f>
        <v>Water</v>
      </c>
      <c r="G156" s="32" t="str">
        <f>_xlfn.CONCAT(E156," para ",F156)</f>
        <v>Non-Forest Natural Formation para Water</v>
      </c>
      <c r="H156" s="50">
        <v>49</v>
      </c>
      <c r="I156" s="50" t="str">
        <f>VLOOKUP(D156,$K$19:$L$33,2,TRUE)</f>
        <v>Transitions to Water</v>
      </c>
      <c r="J156" s="49"/>
      <c r="T156" s="32">
        <v>163</v>
      </c>
      <c r="U156" s="32">
        <v>20</v>
      </c>
    </row>
    <row r="157" spans="2:21" s="29" customFormat="1" x14ac:dyDescent="0.2">
      <c r="B157" s="32">
        <v>266</v>
      </c>
      <c r="C157" s="32">
        <v>29</v>
      </c>
      <c r="D157" s="32">
        <v>18</v>
      </c>
      <c r="E157" s="32" t="str">
        <f>VLOOKUP(C157,$K$3:$L$17,2,TRUE)</f>
        <v>Rocky Outcrop</v>
      </c>
      <c r="F157" s="32" t="str">
        <f>VLOOKUP(D157,$K$3:$L$17,2,TRUE)</f>
        <v>Agriculture</v>
      </c>
      <c r="G157" s="32" t="str">
        <f>_xlfn.CONCAT(E157," para ",F157)</f>
        <v>Rocky Outcrop para Agriculture</v>
      </c>
      <c r="H157" s="50">
        <v>0</v>
      </c>
      <c r="I157" s="50" t="str">
        <f>VLOOKUP(D157,$K$19:$L$33,2,TRUE)</f>
        <v>Transitions to Agriculture</v>
      </c>
      <c r="J157" s="49"/>
      <c r="T157" s="32">
        <v>164</v>
      </c>
      <c r="U157" s="32">
        <v>0</v>
      </c>
    </row>
    <row r="158" spans="2:21" s="29" customFormat="1" x14ac:dyDescent="0.2">
      <c r="B158" s="32">
        <v>271</v>
      </c>
      <c r="C158" s="32">
        <v>33</v>
      </c>
      <c r="D158" s="32">
        <v>15</v>
      </c>
      <c r="E158" s="32" t="str">
        <f>VLOOKUP(C158,$K$3:$L$17,2,TRUE)</f>
        <v>Water</v>
      </c>
      <c r="F158" s="32" t="str">
        <f>VLOOKUP(D158,$K$3:$L$17,2,TRUE)</f>
        <v>Pasture</v>
      </c>
      <c r="G158" s="32" t="str">
        <f>_xlfn.CONCAT(E158," para ",F158)</f>
        <v>Water para Pasture</v>
      </c>
      <c r="H158" s="50">
        <v>170</v>
      </c>
      <c r="I158" s="50" t="str">
        <f>VLOOKUP(D158,$K$19:$L$33,2,TRUE)</f>
        <v>Transitions to Pasture</v>
      </c>
      <c r="J158" s="49"/>
      <c r="T158" s="32">
        <v>166</v>
      </c>
      <c r="U158" s="32">
        <v>2925</v>
      </c>
    </row>
    <row r="159" spans="2:21" s="29" customFormat="1" x14ac:dyDescent="0.2">
      <c r="B159" s="32">
        <v>272</v>
      </c>
      <c r="C159" s="32">
        <v>30</v>
      </c>
      <c r="D159" s="32">
        <v>18</v>
      </c>
      <c r="E159" s="32" t="str">
        <f>VLOOKUP(C159,$K$3:$L$17,2,TRUE)</f>
        <v>Mining</v>
      </c>
      <c r="F159" s="32" t="str">
        <f>VLOOKUP(D159,$K$3:$L$17,2,TRUE)</f>
        <v>Agriculture</v>
      </c>
      <c r="G159" s="32" t="str">
        <f>_xlfn.CONCAT(E159," para ",F159)</f>
        <v>Mining para Agriculture</v>
      </c>
      <c r="H159" s="50">
        <v>3</v>
      </c>
      <c r="I159" s="50" t="str">
        <f>VLOOKUP(D159,$K$19:$L$33,2,TRUE)</f>
        <v>Transitions to Agriculture</v>
      </c>
      <c r="J159" s="49"/>
      <c r="T159" s="32">
        <v>167</v>
      </c>
      <c r="U159" s="32">
        <v>0</v>
      </c>
    </row>
    <row r="160" spans="2:21" s="29" customFormat="1" x14ac:dyDescent="0.2">
      <c r="B160" s="32">
        <v>274</v>
      </c>
      <c r="C160" s="32">
        <v>24</v>
      </c>
      <c r="D160" s="32">
        <v>24</v>
      </c>
      <c r="E160" s="32" t="str">
        <f>VLOOKUP(C160,$K$3:$L$17,2,TRUE)</f>
        <v>Urban infrastructure</v>
      </c>
      <c r="F160" s="32" t="str">
        <f>VLOOKUP(D160,$K$3:$L$17,2,TRUE)</f>
        <v>Urban infrastructure</v>
      </c>
      <c r="G160" s="32" t="str">
        <f>_xlfn.CONCAT(E160," para ",F160)</f>
        <v>Urban infrastructure para Urban infrastructure</v>
      </c>
      <c r="H160" s="50">
        <v>3125</v>
      </c>
      <c r="I160" s="50" t="s">
        <v>76</v>
      </c>
      <c r="J160" s="49"/>
      <c r="T160" s="32">
        <v>169</v>
      </c>
      <c r="U160" s="32">
        <v>52</v>
      </c>
    </row>
    <row r="161" spans="2:21" s="29" customFormat="1" x14ac:dyDescent="0.2">
      <c r="B161" s="32">
        <v>276</v>
      </c>
      <c r="C161" s="32">
        <v>18</v>
      </c>
      <c r="D161" s="32">
        <v>30</v>
      </c>
      <c r="E161" s="32" t="str">
        <f>VLOOKUP(C161,$K$3:$L$17,2,TRUE)</f>
        <v>Agriculture</v>
      </c>
      <c r="F161" s="32" t="str">
        <f>VLOOKUP(D161,$K$3:$L$17,2,TRUE)</f>
        <v>Mining</v>
      </c>
      <c r="G161" s="32" t="str">
        <f>_xlfn.CONCAT(E161," para ",F161)</f>
        <v>Agriculture para Mining</v>
      </c>
      <c r="H161" s="50">
        <v>5</v>
      </c>
      <c r="I161" s="50" t="str">
        <f>VLOOKUP(D161,$K$19:$L$33,2,TRUE)</f>
        <v>Transitions to Mining</v>
      </c>
      <c r="J161" s="49"/>
      <c r="T161" s="32">
        <v>170</v>
      </c>
      <c r="U161" s="32">
        <v>1</v>
      </c>
    </row>
    <row r="162" spans="2:21" s="29" customFormat="1" x14ac:dyDescent="0.2">
      <c r="B162" s="32">
        <v>277</v>
      </c>
      <c r="C162" s="32">
        <v>15</v>
      </c>
      <c r="D162" s="32">
        <v>33</v>
      </c>
      <c r="E162" s="32" t="str">
        <f>VLOOKUP(C162,$K$3:$L$17,2,TRUE)</f>
        <v>Pasture</v>
      </c>
      <c r="F162" s="32" t="str">
        <f>VLOOKUP(D162,$K$3:$L$17,2,TRUE)</f>
        <v>Water</v>
      </c>
      <c r="G162" s="32" t="str">
        <f>_xlfn.CONCAT(E162," para ",F162)</f>
        <v>Pasture para Water</v>
      </c>
      <c r="H162" s="50">
        <v>450</v>
      </c>
      <c r="I162" s="50" t="str">
        <f>VLOOKUP(D162,$K$19:$L$33,2,TRUE)</f>
        <v>Transitions to Water</v>
      </c>
      <c r="J162" s="49"/>
      <c r="T162" s="32">
        <v>171</v>
      </c>
      <c r="U162" s="32">
        <v>6495</v>
      </c>
    </row>
    <row r="163" spans="2:21" s="29" customFormat="1" x14ac:dyDescent="0.2">
      <c r="B163" s="32">
        <v>280</v>
      </c>
      <c r="C163" s="32">
        <v>25</v>
      </c>
      <c r="D163" s="32">
        <v>24</v>
      </c>
      <c r="E163" s="32" t="str">
        <f>VLOOKUP(C163,$K$3:$L$17,2,TRUE)</f>
        <v>Non Vegetated Area</v>
      </c>
      <c r="F163" s="32" t="str">
        <f>VLOOKUP(D163,$K$3:$L$17,2,TRUE)</f>
        <v>Urban infrastructure</v>
      </c>
      <c r="G163" s="32" t="str">
        <f>_xlfn.CONCAT(E163," para ",F163)</f>
        <v>Non Vegetated Area para Urban infrastructure</v>
      </c>
      <c r="H163" s="50">
        <v>72</v>
      </c>
      <c r="I163" s="50" t="str">
        <f>VLOOKUP(D163,$K$19:$L$33,2,TRUE)</f>
        <v>Transitions to Urban infrastructure</v>
      </c>
      <c r="J163" s="49"/>
      <c r="T163" s="32">
        <v>172</v>
      </c>
      <c r="U163" s="44">
        <v>55956</v>
      </c>
    </row>
    <row r="164" spans="2:21" s="29" customFormat="1" x14ac:dyDescent="0.2">
      <c r="B164" s="32">
        <v>281</v>
      </c>
      <c r="C164" s="32">
        <v>24</v>
      </c>
      <c r="D164" s="32">
        <v>25</v>
      </c>
      <c r="E164" s="32" t="str">
        <f>VLOOKUP(C164,$K$3:$L$17,2,TRUE)</f>
        <v>Urban infrastructure</v>
      </c>
      <c r="F164" s="32" t="str">
        <f>VLOOKUP(D164,$K$3:$L$17,2,TRUE)</f>
        <v>Non Vegetated Area</v>
      </c>
      <c r="G164" s="32" t="str">
        <f>_xlfn.CONCAT(E164," para ",F164)</f>
        <v>Urban infrastructure para Non Vegetated Area</v>
      </c>
      <c r="H164" s="50">
        <v>3</v>
      </c>
      <c r="I164" s="50" t="str">
        <f>VLOOKUP(D164,$K$19:$L$33,2,TRUE)</f>
        <v>Transitions to Non Vegetated Area</v>
      </c>
      <c r="J164" s="49"/>
      <c r="T164" s="32">
        <v>173</v>
      </c>
      <c r="U164" s="32">
        <v>4337</v>
      </c>
    </row>
    <row r="165" spans="2:21" s="29" customFormat="1" x14ac:dyDescent="0.2">
      <c r="B165" s="32">
        <v>284</v>
      </c>
      <c r="C165" s="32">
        <v>29</v>
      </c>
      <c r="D165" s="32">
        <v>21</v>
      </c>
      <c r="E165" s="32" t="str">
        <f>VLOOKUP(C165,$K$3:$L$17,2,TRUE)</f>
        <v>Rocky Outcrop</v>
      </c>
      <c r="F165" s="32" t="str">
        <f>VLOOKUP(D165,$K$3:$L$17,2,TRUE)</f>
        <v>Agriculture and Pasture Mosaic</v>
      </c>
      <c r="G165" s="32" t="str">
        <f>_xlfn.CONCAT(E165," para ",F165)</f>
        <v>Rocky Outcrop para Agriculture and Pasture Mosaic</v>
      </c>
      <c r="H165" s="50">
        <v>0</v>
      </c>
      <c r="I165" s="50" t="str">
        <f>VLOOKUP(D165,$K$19:$L$33,2,TRUE)</f>
        <v>Transitions to Agriculture and Pasture Mosaic</v>
      </c>
      <c r="J165" s="49"/>
      <c r="T165" s="32">
        <v>174</v>
      </c>
      <c r="U165" s="32">
        <v>120</v>
      </c>
    </row>
    <row r="166" spans="2:21" s="29" customFormat="1" x14ac:dyDescent="0.2">
      <c r="B166" s="32">
        <v>285</v>
      </c>
      <c r="C166" s="32">
        <v>25</v>
      </c>
      <c r="D166" s="32">
        <v>25</v>
      </c>
      <c r="E166" s="32" t="str">
        <f>VLOOKUP(C166,$K$3:$L$17,2,TRUE)</f>
        <v>Non Vegetated Area</v>
      </c>
      <c r="F166" s="32" t="str">
        <f>VLOOKUP(D166,$K$3:$L$17,2,TRUE)</f>
        <v>Non Vegetated Area</v>
      </c>
      <c r="G166" s="32" t="str">
        <f>_xlfn.CONCAT(E166," para ",F166)</f>
        <v>Non Vegetated Area para Non Vegetated Area</v>
      </c>
      <c r="H166" s="50">
        <v>17522</v>
      </c>
      <c r="I166" s="50" t="s">
        <v>75</v>
      </c>
      <c r="J166" s="49"/>
      <c r="T166" s="32">
        <v>175</v>
      </c>
      <c r="U166" s="32">
        <v>45</v>
      </c>
    </row>
    <row r="167" spans="2:21" s="29" customFormat="1" x14ac:dyDescent="0.2">
      <c r="B167" s="32">
        <v>286</v>
      </c>
      <c r="C167" s="32">
        <v>21</v>
      </c>
      <c r="D167" s="32">
        <v>29</v>
      </c>
      <c r="E167" s="32" t="str">
        <f>VLOOKUP(C167,$K$3:$L$17,2,TRUE)</f>
        <v>Agriculture and Pasture Mosaic</v>
      </c>
      <c r="F167" s="32" t="str">
        <f>VLOOKUP(D167,$K$3:$L$17,2,TRUE)</f>
        <v>Rocky Outcrop</v>
      </c>
      <c r="G167" s="32" t="str">
        <f>_xlfn.CONCAT(E167," para ",F167)</f>
        <v>Agriculture and Pasture Mosaic para Rocky Outcrop</v>
      </c>
      <c r="H167" s="50">
        <v>0</v>
      </c>
      <c r="I167" s="50" t="str">
        <f>VLOOKUP(D167,$K$19:$L$33,2,TRUE)</f>
        <v>Transitions to Rocky Outcrop</v>
      </c>
      <c r="J167" s="49"/>
      <c r="T167" s="32">
        <v>176</v>
      </c>
      <c r="U167" s="32">
        <v>0</v>
      </c>
    </row>
    <row r="168" spans="2:21" s="29" customFormat="1" x14ac:dyDescent="0.2">
      <c r="B168" s="32">
        <v>288</v>
      </c>
      <c r="C168" s="32">
        <v>33</v>
      </c>
      <c r="D168" s="32">
        <v>18</v>
      </c>
      <c r="E168" s="32" t="str">
        <f>VLOOKUP(C168,$K$3:$L$17,2,TRUE)</f>
        <v>Water</v>
      </c>
      <c r="F168" s="32" t="str">
        <f>VLOOKUP(D168,$K$3:$L$17,2,TRUE)</f>
        <v>Agriculture</v>
      </c>
      <c r="G168" s="32" t="str">
        <f>_xlfn.CONCAT(E168," para ",F168)</f>
        <v>Water para Agriculture</v>
      </c>
      <c r="H168" s="50">
        <v>330</v>
      </c>
      <c r="I168" s="50" t="str">
        <f>VLOOKUP(D168,$K$19:$L$33,2,TRUE)</f>
        <v>Transitions to Agriculture</v>
      </c>
      <c r="J168" s="49"/>
      <c r="T168" s="32">
        <v>177</v>
      </c>
      <c r="U168" s="32">
        <v>133</v>
      </c>
    </row>
    <row r="169" spans="2:21" s="29" customFormat="1" x14ac:dyDescent="0.2">
      <c r="B169" s="32">
        <v>289</v>
      </c>
      <c r="C169" s="32">
        <v>30</v>
      </c>
      <c r="D169" s="32">
        <v>21</v>
      </c>
      <c r="E169" s="32" t="str">
        <f>VLOOKUP(C169,$K$3:$L$17,2,TRUE)</f>
        <v>Mining</v>
      </c>
      <c r="F169" s="32" t="str">
        <f>VLOOKUP(D169,$K$3:$L$17,2,TRUE)</f>
        <v>Agriculture and Pasture Mosaic</v>
      </c>
      <c r="G169" s="32" t="str">
        <f>_xlfn.CONCAT(E169," para ",F169)</f>
        <v>Mining para Agriculture and Pasture Mosaic</v>
      </c>
      <c r="H169" s="50">
        <v>3</v>
      </c>
      <c r="I169" s="50" t="str">
        <f>VLOOKUP(D169,$K$19:$L$33,2,TRUE)</f>
        <v>Transitions to Agriculture and Pasture Mosaic</v>
      </c>
      <c r="J169" s="49"/>
      <c r="T169" s="32">
        <v>178</v>
      </c>
      <c r="U169" s="32">
        <v>4276</v>
      </c>
    </row>
    <row r="170" spans="2:21" s="29" customFormat="1" x14ac:dyDescent="0.2">
      <c r="B170" s="32">
        <v>292</v>
      </c>
      <c r="C170" s="32">
        <v>21</v>
      </c>
      <c r="D170" s="32">
        <v>30</v>
      </c>
      <c r="E170" s="32" t="str">
        <f>VLOOKUP(C170,$K$3:$L$17,2,TRUE)</f>
        <v>Agriculture and Pasture Mosaic</v>
      </c>
      <c r="F170" s="32" t="str">
        <f>VLOOKUP(D170,$K$3:$L$17,2,TRUE)</f>
        <v>Mining</v>
      </c>
      <c r="G170" s="32" t="str">
        <f>_xlfn.CONCAT(E170," para ",F170)</f>
        <v>Agriculture and Pasture Mosaic para Mining</v>
      </c>
      <c r="H170" s="50">
        <v>92</v>
      </c>
      <c r="I170" s="50" t="str">
        <f>VLOOKUP(D170,$K$19:$L$33,2,TRUE)</f>
        <v>Transitions to Mining</v>
      </c>
      <c r="J170" s="49"/>
      <c r="T170" s="32">
        <v>180</v>
      </c>
      <c r="U170" s="32">
        <v>40</v>
      </c>
    </row>
    <row r="171" spans="2:21" s="29" customFormat="1" x14ac:dyDescent="0.2">
      <c r="B171" s="32">
        <v>293</v>
      </c>
      <c r="C171" s="32">
        <v>18</v>
      </c>
      <c r="D171" s="32">
        <v>33</v>
      </c>
      <c r="E171" s="32" t="str">
        <f>VLOOKUP(C171,$K$3:$L$17,2,TRUE)</f>
        <v>Agriculture</v>
      </c>
      <c r="F171" s="32" t="str">
        <f>VLOOKUP(D171,$K$3:$L$17,2,TRUE)</f>
        <v>Water</v>
      </c>
      <c r="G171" s="32" t="str">
        <f>_xlfn.CONCAT(E171," para ",F171)</f>
        <v>Agriculture para Water</v>
      </c>
      <c r="H171" s="50">
        <v>256</v>
      </c>
      <c r="I171" s="50" t="str">
        <f>VLOOKUP(D171,$K$19:$L$33,2,TRUE)</f>
        <v>Transitions to Water</v>
      </c>
      <c r="J171" s="49"/>
      <c r="T171" s="32">
        <v>181</v>
      </c>
      <c r="U171" s="32">
        <v>1615</v>
      </c>
    </row>
    <row r="172" spans="2:21" s="29" customFormat="1" x14ac:dyDescent="0.2">
      <c r="B172" s="32">
        <v>302</v>
      </c>
      <c r="C172" s="32">
        <v>33</v>
      </c>
      <c r="D172" s="32">
        <v>21</v>
      </c>
      <c r="E172" s="32" t="str">
        <f>VLOOKUP(C172,$K$3:$L$17,2,TRUE)</f>
        <v>Water</v>
      </c>
      <c r="F172" s="32" t="str">
        <f>VLOOKUP(D172,$K$3:$L$17,2,TRUE)</f>
        <v>Agriculture and Pasture Mosaic</v>
      </c>
      <c r="G172" s="32" t="str">
        <f>_xlfn.CONCAT(E172," para ",F172)</f>
        <v>Water para Agriculture and Pasture Mosaic</v>
      </c>
      <c r="H172" s="50">
        <v>1427</v>
      </c>
      <c r="I172" s="50" t="str">
        <f>VLOOKUP(D172,$K$19:$L$33,2,TRUE)</f>
        <v>Transitions to Agriculture and Pasture Mosaic</v>
      </c>
      <c r="J172" s="49"/>
      <c r="T172" s="32">
        <v>182</v>
      </c>
      <c r="U172" s="32">
        <v>1</v>
      </c>
    </row>
    <row r="173" spans="2:21" s="29" customFormat="1" x14ac:dyDescent="0.2">
      <c r="B173" s="32">
        <v>303</v>
      </c>
      <c r="C173" s="32">
        <v>30</v>
      </c>
      <c r="D173" s="32">
        <v>24</v>
      </c>
      <c r="E173" s="32" t="str">
        <f>VLOOKUP(C173,$K$3:$L$17,2,TRUE)</f>
        <v>Mining</v>
      </c>
      <c r="F173" s="32" t="str">
        <f>VLOOKUP(D173,$K$3:$L$17,2,TRUE)</f>
        <v>Urban infrastructure</v>
      </c>
      <c r="G173" s="32" t="str">
        <f>_xlfn.CONCAT(E173," para ",F173)</f>
        <v>Mining para Urban infrastructure</v>
      </c>
      <c r="H173" s="50">
        <v>1</v>
      </c>
      <c r="I173" s="50" t="str">
        <f>VLOOKUP(D173,$K$19:$L$33,2,TRUE)</f>
        <v>Transitions to Urban infrastructure</v>
      </c>
      <c r="J173" s="49"/>
      <c r="T173" s="32">
        <v>183</v>
      </c>
      <c r="U173" s="32">
        <v>56</v>
      </c>
    </row>
    <row r="174" spans="2:21" s="29" customFormat="1" x14ac:dyDescent="0.2">
      <c r="B174" s="32">
        <v>304</v>
      </c>
      <c r="C174" s="32">
        <v>29</v>
      </c>
      <c r="D174" s="32">
        <v>25</v>
      </c>
      <c r="E174" s="32" t="str">
        <f>VLOOKUP(C174,$K$3:$L$17,2,TRUE)</f>
        <v>Rocky Outcrop</v>
      </c>
      <c r="F174" s="32" t="str">
        <f>VLOOKUP(D174,$K$3:$L$17,2,TRUE)</f>
        <v>Non Vegetated Area</v>
      </c>
      <c r="G174" s="32" t="str">
        <f>_xlfn.CONCAT(E174," para ",F174)</f>
        <v>Rocky Outcrop para Non Vegetated Area</v>
      </c>
      <c r="H174" s="50">
        <v>0</v>
      </c>
      <c r="I174" s="50" t="str">
        <f>VLOOKUP(D174,$K$19:$L$33,2,TRUE)</f>
        <v>Transitions to Non Vegetated Area</v>
      </c>
      <c r="J174" s="49"/>
      <c r="T174" s="32">
        <v>184</v>
      </c>
      <c r="U174" s="32">
        <v>2367</v>
      </c>
    </row>
    <row r="175" spans="2:21" s="29" customFormat="1" x14ac:dyDescent="0.2">
      <c r="B175" s="32">
        <v>306</v>
      </c>
      <c r="C175" s="32">
        <v>25</v>
      </c>
      <c r="D175" s="32">
        <v>29</v>
      </c>
      <c r="E175" s="32" t="str">
        <f>VLOOKUP(C175,$K$3:$L$17,2,TRUE)</f>
        <v>Non Vegetated Area</v>
      </c>
      <c r="F175" s="32" t="str">
        <f>VLOOKUP(D175,$K$3:$L$17,2,TRUE)</f>
        <v>Rocky Outcrop</v>
      </c>
      <c r="G175" s="32" t="str">
        <f>_xlfn.CONCAT(E175," para ",F175)</f>
        <v>Non Vegetated Area para Rocky Outcrop</v>
      </c>
      <c r="H175" s="50">
        <v>0</v>
      </c>
      <c r="I175" s="50" t="str">
        <f>VLOOKUP(D175,$K$19:$L$33,2,TRUE)</f>
        <v>Transitions to Rocky Outcrop</v>
      </c>
      <c r="J175" s="49"/>
      <c r="T175" s="32">
        <v>185</v>
      </c>
      <c r="U175" s="32">
        <v>30</v>
      </c>
    </row>
    <row r="176" spans="2:21" s="29" customFormat="1" x14ac:dyDescent="0.2">
      <c r="B176" s="32">
        <v>307</v>
      </c>
      <c r="C176" s="32">
        <v>24</v>
      </c>
      <c r="D176" s="32">
        <v>30</v>
      </c>
      <c r="E176" s="32" t="str">
        <f>VLOOKUP(C176,$K$3:$L$17,2,TRUE)</f>
        <v>Urban infrastructure</v>
      </c>
      <c r="F176" s="32" t="str">
        <f>VLOOKUP(D176,$K$3:$L$17,2,TRUE)</f>
        <v>Mining</v>
      </c>
      <c r="G176" s="32" t="str">
        <f>_xlfn.CONCAT(E176," para ",F176)</f>
        <v>Urban infrastructure para Mining</v>
      </c>
      <c r="H176" s="50">
        <v>2</v>
      </c>
      <c r="I176" s="50" t="str">
        <f>VLOOKUP(D176,$K$19:$L$33,2,TRUE)</f>
        <v>Transitions to Mining</v>
      </c>
      <c r="J176" s="49"/>
      <c r="T176" s="32">
        <v>187</v>
      </c>
      <c r="U176" s="32">
        <v>17</v>
      </c>
    </row>
    <row r="177" spans="2:21" s="29" customFormat="1" x14ac:dyDescent="0.2">
      <c r="B177" s="32">
        <v>308</v>
      </c>
      <c r="C177" s="32">
        <v>21</v>
      </c>
      <c r="D177" s="32">
        <v>33</v>
      </c>
      <c r="E177" s="32" t="str">
        <f>VLOOKUP(C177,$K$3:$L$17,2,TRUE)</f>
        <v>Agriculture and Pasture Mosaic</v>
      </c>
      <c r="F177" s="32" t="str">
        <f>VLOOKUP(D177,$K$3:$L$17,2,TRUE)</f>
        <v>Water</v>
      </c>
      <c r="G177" s="32" t="str">
        <f>_xlfn.CONCAT(E177," para ",F177)</f>
        <v>Agriculture and Pasture Mosaic para Water</v>
      </c>
      <c r="H177" s="50">
        <v>981</v>
      </c>
      <c r="I177" s="50" t="str">
        <f>VLOOKUP(D177,$K$19:$L$33,2,TRUE)</f>
        <v>Transitions to Water</v>
      </c>
      <c r="J177" s="49"/>
      <c r="T177" s="32">
        <v>189</v>
      </c>
      <c r="U177" s="32">
        <v>0</v>
      </c>
    </row>
    <row r="178" spans="2:21" s="29" customFormat="1" x14ac:dyDescent="0.2">
      <c r="B178" s="32">
        <v>310</v>
      </c>
      <c r="C178" s="32">
        <v>30</v>
      </c>
      <c r="D178" s="32">
        <v>25</v>
      </c>
      <c r="E178" s="32" t="str">
        <f>VLOOKUP(C178,$K$3:$L$17,2,TRUE)</f>
        <v>Mining</v>
      </c>
      <c r="F178" s="32" t="str">
        <f>VLOOKUP(D178,$K$3:$L$17,2,TRUE)</f>
        <v>Non Vegetated Area</v>
      </c>
      <c r="G178" s="32" t="str">
        <f>_xlfn.CONCAT(E178," para ",F178)</f>
        <v>Mining para Non Vegetated Area</v>
      </c>
      <c r="H178" s="50">
        <v>4</v>
      </c>
      <c r="I178" s="50" t="str">
        <f>VLOOKUP(D178,$K$19:$L$33,2,TRUE)</f>
        <v>Transitions to Non Vegetated Area</v>
      </c>
      <c r="J178" s="49"/>
      <c r="T178" s="32">
        <v>190</v>
      </c>
      <c r="U178" s="32">
        <v>0</v>
      </c>
    </row>
    <row r="179" spans="2:21" s="29" customFormat="1" x14ac:dyDescent="0.2">
      <c r="B179" s="32">
        <v>311</v>
      </c>
      <c r="C179" s="32">
        <v>25</v>
      </c>
      <c r="D179" s="32">
        <v>30</v>
      </c>
      <c r="E179" s="32" t="str">
        <f>VLOOKUP(C179,$K$3:$L$17,2,TRUE)</f>
        <v>Non Vegetated Area</v>
      </c>
      <c r="F179" s="32" t="str">
        <f>VLOOKUP(D179,$K$3:$L$17,2,TRUE)</f>
        <v>Mining</v>
      </c>
      <c r="G179" s="32" t="str">
        <f>_xlfn.CONCAT(E179," para ",F179)</f>
        <v>Non Vegetated Area para Mining</v>
      </c>
      <c r="H179" s="50">
        <v>62</v>
      </c>
      <c r="I179" s="50" t="str">
        <f>VLOOKUP(D179,$K$19:$L$33,2,TRUE)</f>
        <v>Transitions to Mining</v>
      </c>
      <c r="J179" s="49"/>
      <c r="T179" s="32">
        <v>191</v>
      </c>
      <c r="U179" s="32">
        <v>516</v>
      </c>
    </row>
    <row r="180" spans="2:21" s="29" customFormat="1" x14ac:dyDescent="0.2">
      <c r="B180" s="32">
        <v>317</v>
      </c>
      <c r="C180" s="32">
        <v>33</v>
      </c>
      <c r="D180" s="32">
        <v>24</v>
      </c>
      <c r="E180" s="32" t="str">
        <f>VLOOKUP(C180,$K$3:$L$17,2,TRUE)</f>
        <v>Water</v>
      </c>
      <c r="F180" s="32" t="str">
        <f>VLOOKUP(D180,$K$3:$L$17,2,TRUE)</f>
        <v>Urban infrastructure</v>
      </c>
      <c r="G180" s="32" t="str">
        <f>_xlfn.CONCAT(E180," para ",F180)</f>
        <v>Water para Urban infrastructure</v>
      </c>
      <c r="H180" s="50">
        <v>6</v>
      </c>
      <c r="I180" s="50" t="str">
        <f>VLOOKUP(D180,$K$19:$L$33,2,TRUE)</f>
        <v>Transitions to Urban infrastructure</v>
      </c>
      <c r="J180" s="49"/>
      <c r="T180" s="32">
        <v>192</v>
      </c>
      <c r="U180" s="32">
        <v>586</v>
      </c>
    </row>
    <row r="181" spans="2:21" s="29" customFormat="1" x14ac:dyDescent="0.2">
      <c r="B181" s="32">
        <v>320</v>
      </c>
      <c r="C181" s="32">
        <v>24</v>
      </c>
      <c r="D181" s="32">
        <v>33</v>
      </c>
      <c r="E181" s="32" t="str">
        <f>VLOOKUP(C181,$K$3:$L$17,2,TRUE)</f>
        <v>Urban infrastructure</v>
      </c>
      <c r="F181" s="32" t="str">
        <f>VLOOKUP(D181,$K$3:$L$17,2,TRUE)</f>
        <v>Water</v>
      </c>
      <c r="G181" s="32" t="str">
        <f>_xlfn.CONCAT(E181," para ",F181)</f>
        <v>Urban infrastructure para Water</v>
      </c>
      <c r="H181" s="50">
        <v>2</v>
      </c>
      <c r="I181" s="50" t="str">
        <f>VLOOKUP(D181,$K$19:$L$33,2,TRUE)</f>
        <v>Transitions to Water</v>
      </c>
      <c r="J181" s="49"/>
      <c r="T181" s="32">
        <v>193</v>
      </c>
      <c r="U181" s="32">
        <v>0</v>
      </c>
    </row>
    <row r="182" spans="2:21" s="29" customFormat="1" x14ac:dyDescent="0.2">
      <c r="B182" s="32">
        <v>322</v>
      </c>
      <c r="C182" s="32">
        <v>33</v>
      </c>
      <c r="D182" s="32">
        <v>25</v>
      </c>
      <c r="E182" s="32" t="str">
        <f>VLOOKUP(C182,$K$3:$L$17,2,TRUE)</f>
        <v>Water</v>
      </c>
      <c r="F182" s="32" t="str">
        <f>VLOOKUP(D182,$K$3:$L$17,2,TRUE)</f>
        <v>Non Vegetated Area</v>
      </c>
      <c r="G182" s="32" t="str">
        <f>_xlfn.CONCAT(E182," para ",F182)</f>
        <v>Water para Non Vegetated Area</v>
      </c>
      <c r="H182" s="50">
        <v>598</v>
      </c>
      <c r="I182" s="50" t="str">
        <f>VLOOKUP(D182,$K$19:$L$33,2,TRUE)</f>
        <v>Transitions to Non Vegetated Area</v>
      </c>
      <c r="J182" s="49"/>
      <c r="T182" s="32">
        <v>196</v>
      </c>
      <c r="U182" s="32">
        <v>407</v>
      </c>
    </row>
    <row r="183" spans="2:21" s="29" customFormat="1" x14ac:dyDescent="0.2">
      <c r="B183" s="32">
        <v>323</v>
      </c>
      <c r="C183" s="32">
        <v>29</v>
      </c>
      <c r="D183" s="32">
        <v>29</v>
      </c>
      <c r="E183" s="32" t="str">
        <f>VLOOKUP(C183,$K$3:$L$17,2,TRUE)</f>
        <v>Rocky Outcrop</v>
      </c>
      <c r="F183" s="32" t="str">
        <f>VLOOKUP(D183,$K$3:$L$17,2,TRUE)</f>
        <v>Rocky Outcrop</v>
      </c>
      <c r="G183" s="32" t="str">
        <f>_xlfn.CONCAT(E183," para ",F183)</f>
        <v>Rocky Outcrop para Rocky Outcrop</v>
      </c>
      <c r="H183" s="50">
        <v>592</v>
      </c>
      <c r="I183" s="50" t="s">
        <v>74</v>
      </c>
      <c r="J183" s="49"/>
      <c r="T183" s="32">
        <v>198</v>
      </c>
      <c r="U183" s="32">
        <v>1030</v>
      </c>
    </row>
    <row r="184" spans="2:21" s="29" customFormat="1" x14ac:dyDescent="0.2">
      <c r="B184" s="32">
        <v>324</v>
      </c>
      <c r="C184" s="32">
        <v>25</v>
      </c>
      <c r="D184" s="32">
        <v>33</v>
      </c>
      <c r="E184" s="32" t="str">
        <f>VLOOKUP(C184,$K$3:$L$17,2,TRUE)</f>
        <v>Non Vegetated Area</v>
      </c>
      <c r="F184" s="32" t="str">
        <f>VLOOKUP(D184,$K$3:$L$17,2,TRUE)</f>
        <v>Water</v>
      </c>
      <c r="G184" s="32" t="str">
        <f>_xlfn.CONCAT(E184," para ",F184)</f>
        <v>Non Vegetated Area para Water</v>
      </c>
      <c r="H184" s="50">
        <v>409</v>
      </c>
      <c r="I184" s="50" t="str">
        <f>VLOOKUP(D184,$K$19:$L$33,2,TRUE)</f>
        <v>Transitions to Water</v>
      </c>
      <c r="J184" s="49"/>
      <c r="T184" s="32">
        <v>199</v>
      </c>
      <c r="U184" s="32">
        <v>0</v>
      </c>
    </row>
    <row r="185" spans="2:21" s="29" customFormat="1" x14ac:dyDescent="0.2">
      <c r="B185" s="32">
        <v>327</v>
      </c>
      <c r="C185" s="32">
        <v>34</v>
      </c>
      <c r="D185" s="32">
        <v>25</v>
      </c>
      <c r="E185" s="32" t="str">
        <f>VLOOKUP(C185,$K$3:$L$17,2,TRUE)</f>
        <v>mangrove flat</v>
      </c>
      <c r="F185" s="32" t="str">
        <f>VLOOKUP(D185,$K$3:$L$17,2,TRUE)</f>
        <v>Non Vegetated Area</v>
      </c>
      <c r="G185" s="32" t="str">
        <f>_xlfn.CONCAT(E185," para ",F185)</f>
        <v>mangrove flat para Non Vegetated Area</v>
      </c>
      <c r="H185" s="50">
        <v>167</v>
      </c>
      <c r="I185" s="50" t="str">
        <f>VLOOKUP(D185,$K$19:$L$33,2,TRUE)</f>
        <v>Transitions to Non Vegetated Area</v>
      </c>
      <c r="J185" s="49"/>
      <c r="T185" s="32">
        <v>200</v>
      </c>
      <c r="U185" s="32">
        <v>0</v>
      </c>
    </row>
    <row r="186" spans="2:21" s="29" customFormat="1" x14ac:dyDescent="0.2">
      <c r="B186" s="32">
        <v>329</v>
      </c>
      <c r="C186" s="32">
        <v>29</v>
      </c>
      <c r="D186" s="32">
        <v>30</v>
      </c>
      <c r="E186" s="32" t="str">
        <f>VLOOKUP(C186,$K$3:$L$17,2,TRUE)</f>
        <v>Rocky Outcrop</v>
      </c>
      <c r="F186" s="32" t="str">
        <f>VLOOKUP(D186,$K$3:$L$17,2,TRUE)</f>
        <v>Mining</v>
      </c>
      <c r="G186" s="32" t="str">
        <f>_xlfn.CONCAT(E186," para ",F186)</f>
        <v>Rocky Outcrop para Mining</v>
      </c>
      <c r="H186" s="50">
        <v>0</v>
      </c>
      <c r="I186" s="50" t="str">
        <f>VLOOKUP(D186,$K$19:$L$33,2,TRUE)</f>
        <v>Transitions to Mining</v>
      </c>
      <c r="J186" s="49"/>
      <c r="T186" s="32">
        <v>201</v>
      </c>
      <c r="U186" s="32">
        <v>1</v>
      </c>
    </row>
    <row r="187" spans="2:21" s="29" customFormat="1" x14ac:dyDescent="0.2">
      <c r="B187" s="32">
        <v>330</v>
      </c>
      <c r="C187" s="32">
        <v>25</v>
      </c>
      <c r="D187" s="32">
        <v>34</v>
      </c>
      <c r="E187" s="32" t="str">
        <f>VLOOKUP(C187,$K$3:$L$17,2,TRUE)</f>
        <v>Non Vegetated Area</v>
      </c>
      <c r="F187" s="32" t="str">
        <f>VLOOKUP(D187,$K$3:$L$17,2,TRUE)</f>
        <v>mangrove flat</v>
      </c>
      <c r="G187" s="32" t="str">
        <f>_xlfn.CONCAT(E187," para ",F187)</f>
        <v>Non Vegetated Area para mangrove flat</v>
      </c>
      <c r="H187" s="50">
        <v>0</v>
      </c>
      <c r="I187" s="50" t="str">
        <f>VLOOKUP(D187,$K$19:$L$33,2,TRUE)</f>
        <v>Transitions to Mangrove Flat</v>
      </c>
      <c r="J187" s="49"/>
      <c r="T187" s="32">
        <v>202</v>
      </c>
      <c r="U187" s="32">
        <v>5220</v>
      </c>
    </row>
    <row r="188" spans="2:21" s="29" customFormat="1" x14ac:dyDescent="0.2">
      <c r="B188" s="32">
        <v>334</v>
      </c>
      <c r="C188" s="32">
        <v>30</v>
      </c>
      <c r="D188" s="32">
        <v>30</v>
      </c>
      <c r="E188" s="32" t="str">
        <f>VLOOKUP(C188,$K$3:$L$17,2,TRUE)</f>
        <v>Mining</v>
      </c>
      <c r="F188" s="32" t="str">
        <f>VLOOKUP(D188,$K$3:$L$17,2,TRUE)</f>
        <v>Mining</v>
      </c>
      <c r="G188" s="32" t="str">
        <f>_xlfn.CONCAT(E188," para ",F188)</f>
        <v>Mining para Mining</v>
      </c>
      <c r="H188" s="50">
        <v>837</v>
      </c>
      <c r="I188" s="50" t="s">
        <v>73</v>
      </c>
      <c r="J188" s="49"/>
      <c r="T188" s="32">
        <v>203</v>
      </c>
      <c r="U188" s="32">
        <v>2185</v>
      </c>
    </row>
    <row r="189" spans="2:21" s="29" customFormat="1" x14ac:dyDescent="0.2">
      <c r="B189" s="32">
        <v>340</v>
      </c>
      <c r="C189" s="32">
        <v>33</v>
      </c>
      <c r="D189" s="32">
        <v>29</v>
      </c>
      <c r="E189" s="32" t="str">
        <f>VLOOKUP(C189,$K$3:$L$17,2,TRUE)</f>
        <v>Water</v>
      </c>
      <c r="F189" s="32" t="str">
        <f>VLOOKUP(D189,$K$3:$L$17,2,TRUE)</f>
        <v>Rocky Outcrop</v>
      </c>
      <c r="G189" s="32" t="str">
        <f>_xlfn.CONCAT(E189," para ",F189)</f>
        <v>Water para Rocky Outcrop</v>
      </c>
      <c r="H189" s="50">
        <v>8</v>
      </c>
      <c r="I189" s="50" t="str">
        <f>VLOOKUP(D189,$K$19:$L$33,2,TRUE)</f>
        <v>Transitions to Rocky Outcrop</v>
      </c>
      <c r="J189" s="49"/>
      <c r="T189" s="32">
        <v>204</v>
      </c>
      <c r="U189" s="32">
        <v>458</v>
      </c>
    </row>
    <row r="190" spans="2:21" s="29" customFormat="1" x14ac:dyDescent="0.2">
      <c r="B190" s="32">
        <v>341</v>
      </c>
      <c r="C190" s="32">
        <v>29</v>
      </c>
      <c r="D190" s="32">
        <v>33</v>
      </c>
      <c r="E190" s="32" t="str">
        <f>VLOOKUP(C190,$K$3:$L$17,2,TRUE)</f>
        <v>Rocky Outcrop</v>
      </c>
      <c r="F190" s="32" t="str">
        <f>VLOOKUP(D190,$K$3:$L$17,2,TRUE)</f>
        <v>Water</v>
      </c>
      <c r="G190" s="32" t="str">
        <f>_xlfn.CONCAT(E190," para ",F190)</f>
        <v>Rocky Outcrop para Water</v>
      </c>
      <c r="H190" s="50">
        <v>3</v>
      </c>
      <c r="I190" s="50" t="str">
        <f>VLOOKUP(D190,$K$19:$L$33,2,TRUE)</f>
        <v>Transitions to Water</v>
      </c>
      <c r="J190" s="49"/>
      <c r="T190" s="32">
        <v>205</v>
      </c>
      <c r="U190" s="32">
        <v>0</v>
      </c>
    </row>
    <row r="191" spans="2:21" s="29" customFormat="1" x14ac:dyDescent="0.2">
      <c r="B191" s="32">
        <v>343</v>
      </c>
      <c r="C191" s="32">
        <v>34</v>
      </c>
      <c r="D191" s="32">
        <v>29</v>
      </c>
      <c r="E191" s="32" t="str">
        <f>VLOOKUP(C191,$K$3:$L$17,2,TRUE)</f>
        <v>mangrove flat</v>
      </c>
      <c r="F191" s="32" t="str">
        <f>VLOOKUP(D191,$K$3:$L$17,2,TRUE)</f>
        <v>Rocky Outcrop</v>
      </c>
      <c r="G191" s="32" t="str">
        <f>_xlfn.CONCAT(E191," para ",F191)</f>
        <v>mangrove flat para Rocky Outcrop</v>
      </c>
      <c r="H191" s="50">
        <v>3</v>
      </c>
      <c r="I191" s="50" t="str">
        <f>VLOOKUP(D191,$K$19:$L$33,2,TRUE)</f>
        <v>Transitions to Rocky Outcrop</v>
      </c>
      <c r="J191" s="49"/>
      <c r="T191" s="32">
        <v>206</v>
      </c>
      <c r="U191" s="32">
        <v>0</v>
      </c>
    </row>
    <row r="192" spans="2:21" s="29" customFormat="1" x14ac:dyDescent="0.2">
      <c r="B192" s="32">
        <v>344</v>
      </c>
      <c r="C192" s="32">
        <v>33</v>
      </c>
      <c r="D192" s="32">
        <v>30</v>
      </c>
      <c r="E192" s="32" t="str">
        <f>VLOOKUP(C192,$K$3:$L$17,2,TRUE)</f>
        <v>Water</v>
      </c>
      <c r="F192" s="32" t="str">
        <f>VLOOKUP(D192,$K$3:$L$17,2,TRUE)</f>
        <v>Mining</v>
      </c>
      <c r="G192" s="32" t="str">
        <f>_xlfn.CONCAT(E192," para ",F192)</f>
        <v>Water para Mining</v>
      </c>
      <c r="H192" s="50">
        <v>76</v>
      </c>
      <c r="I192" s="50" t="str">
        <f>VLOOKUP(D192,$K$19:$L$33,2,TRUE)</f>
        <v>Transitions to Mining</v>
      </c>
      <c r="J192" s="49"/>
      <c r="T192" s="32">
        <v>207</v>
      </c>
      <c r="U192" s="32">
        <v>2329</v>
      </c>
    </row>
    <row r="193" spans="2:21" s="29" customFormat="1" x14ac:dyDescent="0.2">
      <c r="B193" s="32">
        <v>345</v>
      </c>
      <c r="C193" s="32">
        <v>30</v>
      </c>
      <c r="D193" s="32">
        <v>33</v>
      </c>
      <c r="E193" s="32" t="str">
        <f>VLOOKUP(C193,$K$3:$L$17,2,TRUE)</f>
        <v>Mining</v>
      </c>
      <c r="F193" s="32" t="str">
        <f>VLOOKUP(D193,$K$3:$L$17,2,TRUE)</f>
        <v>Water</v>
      </c>
      <c r="G193" s="32" t="str">
        <f>_xlfn.CONCAT(E193," para ",F193)</f>
        <v>Mining para Water</v>
      </c>
      <c r="H193" s="50">
        <v>32</v>
      </c>
      <c r="I193" s="50" t="str">
        <f>VLOOKUP(D193,$K$19:$L$33,2,TRUE)</f>
        <v>Transitions to Water</v>
      </c>
      <c r="J193" s="49"/>
      <c r="T193" s="32">
        <v>210</v>
      </c>
      <c r="U193" s="32">
        <v>1</v>
      </c>
    </row>
    <row r="194" spans="2:21" s="29" customFormat="1" x14ac:dyDescent="0.2">
      <c r="B194" s="32">
        <v>346</v>
      </c>
      <c r="C194" s="32">
        <v>29</v>
      </c>
      <c r="D194" s="32">
        <v>34</v>
      </c>
      <c r="E194" s="32" t="str">
        <f>VLOOKUP(C194,$K$3:$L$17,2,TRUE)</f>
        <v>Rocky Outcrop</v>
      </c>
      <c r="F194" s="32" t="str">
        <f>VLOOKUP(D194,$K$3:$L$17,2,TRUE)</f>
        <v>mangrove flat</v>
      </c>
      <c r="G194" s="32" t="str">
        <f>_xlfn.CONCAT(E194," para ",F194)</f>
        <v>Rocky Outcrop para mangrove flat</v>
      </c>
      <c r="H194" s="50">
        <v>0</v>
      </c>
      <c r="I194" s="50" t="str">
        <f>VLOOKUP(D194,$K$19:$L$33,2,TRUE)</f>
        <v>Transitions to Mangrove Flat</v>
      </c>
      <c r="J194" s="49"/>
      <c r="T194" s="32">
        <v>211</v>
      </c>
      <c r="U194" s="32">
        <v>0</v>
      </c>
    </row>
    <row r="195" spans="2:21" s="29" customFormat="1" x14ac:dyDescent="0.2">
      <c r="B195" s="32">
        <v>353</v>
      </c>
      <c r="C195" s="32">
        <v>33</v>
      </c>
      <c r="D195" s="32">
        <v>33</v>
      </c>
      <c r="E195" s="32" t="str">
        <f>VLOOKUP(C195,$K$3:$L$17,2,TRUE)</f>
        <v>Water</v>
      </c>
      <c r="F195" s="32" t="str">
        <f>VLOOKUP(D195,$K$3:$L$17,2,TRUE)</f>
        <v>Water</v>
      </c>
      <c r="G195" s="32" t="str">
        <f>_xlfn.CONCAT(E195," para ",F195)</f>
        <v>Water para Water</v>
      </c>
      <c r="H195" s="50">
        <v>93704</v>
      </c>
      <c r="I195" s="50" t="s">
        <v>72</v>
      </c>
      <c r="J195" s="49"/>
      <c r="T195" s="32">
        <v>212</v>
      </c>
      <c r="U195" s="32">
        <v>148</v>
      </c>
    </row>
    <row r="196" spans="2:21" s="29" customFormat="1" x14ac:dyDescent="0.2">
      <c r="B196" s="32">
        <v>354</v>
      </c>
      <c r="C196" s="32">
        <v>34</v>
      </c>
      <c r="D196" s="32">
        <v>33</v>
      </c>
      <c r="E196" s="32" t="str">
        <f>VLOOKUP(C196,$K$3:$L$17,2,TRUE)</f>
        <v>mangrove flat</v>
      </c>
      <c r="F196" s="32" t="str">
        <f>VLOOKUP(D196,$K$3:$L$17,2,TRUE)</f>
        <v>Water</v>
      </c>
      <c r="G196" s="32" t="str">
        <f>_xlfn.CONCAT(E196," para ",F196)</f>
        <v>mangrove flat para Water</v>
      </c>
      <c r="H196" s="50">
        <v>2</v>
      </c>
      <c r="I196" s="50" t="str">
        <f>VLOOKUP(D196,$K$19:$L$33,2,TRUE)</f>
        <v>Transitions to Water</v>
      </c>
      <c r="J196" s="49"/>
      <c r="T196" s="32">
        <v>213</v>
      </c>
      <c r="U196" s="32">
        <v>151</v>
      </c>
    </row>
    <row r="197" spans="2:21" s="29" customFormat="1" x14ac:dyDescent="0.2">
      <c r="B197" s="32">
        <v>355</v>
      </c>
      <c r="C197" s="32">
        <v>33</v>
      </c>
      <c r="D197" s="32">
        <v>34</v>
      </c>
      <c r="E197" s="32" t="str">
        <f>VLOOKUP(C197,$K$3:$L$17,2,TRUE)</f>
        <v>Water</v>
      </c>
      <c r="F197" s="32" t="str">
        <f>VLOOKUP(D197,$K$3:$L$17,2,TRUE)</f>
        <v>mangrove flat</v>
      </c>
      <c r="G197" s="32" t="str">
        <f>_xlfn.CONCAT(E197," para ",F197)</f>
        <v>Water para mangrove flat</v>
      </c>
      <c r="H197" s="50">
        <v>0</v>
      </c>
      <c r="I197" s="50" t="str">
        <f>VLOOKUP(D197,$K$19:$L$33,2,TRUE)</f>
        <v>Transitions to Mangrove Flat</v>
      </c>
      <c r="J197" s="49"/>
      <c r="T197" s="32">
        <v>214</v>
      </c>
      <c r="U197" s="32">
        <v>0</v>
      </c>
    </row>
    <row r="198" spans="2:21" s="29" customFormat="1" x14ac:dyDescent="0.2">
      <c r="B198" s="32">
        <v>357</v>
      </c>
      <c r="C198" s="32">
        <v>34</v>
      </c>
      <c r="D198" s="32">
        <v>34</v>
      </c>
      <c r="E198" s="32" t="str">
        <f>VLOOKUP(C198,$K$3:$L$17,2,TRUE)</f>
        <v>mangrove flat</v>
      </c>
      <c r="F198" s="32" t="str">
        <f>VLOOKUP(D198,$K$3:$L$17,2,TRUE)</f>
        <v>mangrove flat</v>
      </c>
      <c r="G198" s="32" t="str">
        <f>_xlfn.CONCAT(E198," para ",F198)</f>
        <v>mangrove flat para mangrove flat</v>
      </c>
      <c r="H198" s="50">
        <v>675</v>
      </c>
      <c r="I198" s="50" t="s">
        <v>71</v>
      </c>
      <c r="J198" s="49"/>
      <c r="T198" s="32">
        <v>215</v>
      </c>
      <c r="U198" s="32">
        <v>1</v>
      </c>
    </row>
    <row r="199" spans="2:21" s="29" customFormat="1" x14ac:dyDescent="0.2">
      <c r="B199" s="32"/>
      <c r="C199" s="32"/>
      <c r="D199" s="32"/>
      <c r="E199" s="32"/>
      <c r="F199" s="32"/>
      <c r="G199" s="32"/>
      <c r="H199" s="50"/>
      <c r="I199" s="50"/>
      <c r="J199" s="49"/>
      <c r="T199" s="32">
        <v>218</v>
      </c>
      <c r="U199" s="32">
        <v>1</v>
      </c>
    </row>
    <row r="200" spans="2:21" s="29" customFormat="1" x14ac:dyDescent="0.2">
      <c r="B200" s="32"/>
      <c r="C200" s="32"/>
      <c r="D200" s="32"/>
      <c r="E200" s="32"/>
      <c r="F200" s="32"/>
      <c r="G200" s="32"/>
      <c r="H200" s="50"/>
      <c r="I200" s="50"/>
      <c r="J200" s="49"/>
      <c r="T200" s="32">
        <v>219</v>
      </c>
      <c r="U200" s="32">
        <v>33</v>
      </c>
    </row>
    <row r="201" spans="2:21" s="29" customFormat="1" x14ac:dyDescent="0.2">
      <c r="B201" s="32"/>
      <c r="C201" s="32"/>
      <c r="D201" s="32"/>
      <c r="E201" s="32"/>
      <c r="F201" s="32"/>
      <c r="G201" s="32"/>
      <c r="H201" s="50"/>
      <c r="I201" s="50"/>
      <c r="J201" s="49"/>
      <c r="T201" s="32">
        <v>220</v>
      </c>
      <c r="U201" s="32">
        <v>67</v>
      </c>
    </row>
    <row r="202" spans="2:21" s="29" customFormat="1" x14ac:dyDescent="0.2">
      <c r="B202" s="32"/>
      <c r="C202" s="32"/>
      <c r="D202" s="32"/>
      <c r="E202" s="32"/>
      <c r="F202" s="32"/>
      <c r="G202" s="32"/>
      <c r="H202" s="50"/>
      <c r="I202" s="50"/>
      <c r="J202" s="49"/>
      <c r="T202" s="32">
        <v>221</v>
      </c>
      <c r="U202" s="32">
        <v>15</v>
      </c>
    </row>
    <row r="203" spans="2:21" s="29" customFormat="1" x14ac:dyDescent="0.2">
      <c r="B203" s="32"/>
      <c r="C203" s="32"/>
      <c r="D203" s="32"/>
      <c r="E203" s="32"/>
      <c r="F203" s="32"/>
      <c r="G203" s="32"/>
      <c r="H203" s="50"/>
      <c r="I203" s="50"/>
      <c r="J203" s="49"/>
      <c r="T203" s="32">
        <v>222</v>
      </c>
      <c r="U203" s="32">
        <v>1</v>
      </c>
    </row>
    <row r="204" spans="2:21" s="29" customFormat="1" x14ac:dyDescent="0.2">
      <c r="B204" s="32"/>
      <c r="C204" s="32"/>
      <c r="D204" s="32"/>
      <c r="E204" s="32"/>
      <c r="F204" s="32"/>
      <c r="G204" s="32"/>
      <c r="H204" s="50"/>
      <c r="I204" s="50"/>
      <c r="J204" s="49"/>
      <c r="T204" s="32">
        <v>223</v>
      </c>
      <c r="U204" s="32">
        <v>1</v>
      </c>
    </row>
    <row r="205" spans="2:21" s="29" customFormat="1" x14ac:dyDescent="0.2">
      <c r="B205" s="32"/>
      <c r="C205" s="32"/>
      <c r="D205" s="32"/>
      <c r="E205" s="32"/>
      <c r="F205" s="32"/>
      <c r="G205" s="32"/>
      <c r="H205" s="50"/>
      <c r="I205" s="50"/>
      <c r="J205" s="49"/>
      <c r="T205" s="32">
        <v>224</v>
      </c>
      <c r="U205" s="32">
        <v>15</v>
      </c>
    </row>
    <row r="206" spans="2:21" s="29" customFormat="1" x14ac:dyDescent="0.2">
      <c r="B206" s="32"/>
      <c r="C206" s="32"/>
      <c r="D206" s="32"/>
      <c r="E206" s="32"/>
      <c r="F206" s="32"/>
      <c r="G206" s="32"/>
      <c r="H206" s="50"/>
      <c r="I206" s="50"/>
      <c r="J206" s="49"/>
      <c r="T206" s="32">
        <v>225</v>
      </c>
      <c r="U206" s="32">
        <v>10</v>
      </c>
    </row>
    <row r="207" spans="2:21" s="29" customFormat="1" x14ac:dyDescent="0.2">
      <c r="B207" s="32"/>
      <c r="C207" s="32"/>
      <c r="D207" s="32"/>
      <c r="E207" s="32"/>
      <c r="F207" s="32"/>
      <c r="G207" s="32"/>
      <c r="H207" s="50"/>
      <c r="I207" s="50"/>
      <c r="J207" s="49"/>
      <c r="T207" s="32">
        <v>226</v>
      </c>
      <c r="U207" s="32">
        <v>0</v>
      </c>
    </row>
    <row r="208" spans="2:21" s="29" customFormat="1" x14ac:dyDescent="0.2">
      <c r="B208" s="32"/>
      <c r="C208" s="32"/>
      <c r="D208" s="32"/>
      <c r="E208" s="32"/>
      <c r="F208" s="32"/>
      <c r="G208" s="32"/>
      <c r="H208" s="50"/>
      <c r="I208" s="50"/>
      <c r="J208" s="49"/>
      <c r="T208" s="32">
        <v>227</v>
      </c>
      <c r="U208" s="32">
        <v>2</v>
      </c>
    </row>
    <row r="209" spans="2:21" s="29" customFormat="1" x14ac:dyDescent="0.2">
      <c r="B209" s="32"/>
      <c r="C209" s="32"/>
      <c r="D209" s="32"/>
      <c r="E209" s="32"/>
      <c r="F209" s="32"/>
      <c r="G209" s="32"/>
      <c r="H209" s="50"/>
      <c r="I209" s="50"/>
      <c r="J209" s="49"/>
      <c r="T209" s="32">
        <v>228</v>
      </c>
      <c r="U209" s="44">
        <v>58874</v>
      </c>
    </row>
    <row r="210" spans="2:21" s="29" customFormat="1" x14ac:dyDescent="0.2">
      <c r="B210" s="32"/>
      <c r="C210" s="32"/>
      <c r="D210" s="32"/>
      <c r="E210" s="32"/>
      <c r="F210" s="32"/>
      <c r="G210" s="32"/>
      <c r="H210" s="50"/>
      <c r="I210" s="50"/>
      <c r="J210" s="49"/>
      <c r="T210" s="32">
        <v>229</v>
      </c>
      <c r="U210" s="32">
        <v>241</v>
      </c>
    </row>
    <row r="211" spans="2:21" s="29" customFormat="1" x14ac:dyDescent="0.2">
      <c r="B211" s="32"/>
      <c r="C211" s="32"/>
      <c r="D211" s="32"/>
      <c r="E211" s="32"/>
      <c r="F211" s="32"/>
      <c r="G211" s="32"/>
      <c r="H211" s="50"/>
      <c r="I211" s="50"/>
      <c r="J211" s="49"/>
      <c r="T211" s="32">
        <v>230</v>
      </c>
      <c r="U211" s="32">
        <v>0</v>
      </c>
    </row>
    <row r="212" spans="2:21" s="29" customFormat="1" x14ac:dyDescent="0.2">
      <c r="B212" s="32"/>
      <c r="C212" s="32"/>
      <c r="D212" s="32"/>
      <c r="E212" s="32"/>
      <c r="F212" s="32"/>
      <c r="G212" s="32"/>
      <c r="H212" s="50"/>
      <c r="I212" s="50"/>
      <c r="J212" s="49"/>
      <c r="T212" s="32">
        <v>231</v>
      </c>
      <c r="U212" s="32">
        <v>4</v>
      </c>
    </row>
    <row r="213" spans="2:21" s="29" customFormat="1" x14ac:dyDescent="0.2">
      <c r="B213" s="32"/>
      <c r="C213" s="32"/>
      <c r="D213" s="32"/>
      <c r="E213" s="32"/>
      <c r="F213" s="32"/>
      <c r="G213" s="32"/>
      <c r="H213" s="50"/>
      <c r="I213" s="50"/>
      <c r="J213" s="49"/>
      <c r="T213" s="32">
        <v>232</v>
      </c>
      <c r="U213" s="32">
        <v>136</v>
      </c>
    </row>
    <row r="214" spans="2:21" s="29" customFormat="1" x14ac:dyDescent="0.2">
      <c r="B214" s="32"/>
      <c r="C214" s="32"/>
      <c r="D214" s="32"/>
      <c r="E214" s="32"/>
      <c r="F214" s="32"/>
      <c r="G214" s="32"/>
      <c r="H214" s="50"/>
      <c r="I214" s="50"/>
      <c r="J214" s="49"/>
      <c r="T214" s="32">
        <v>233</v>
      </c>
      <c r="U214" s="32">
        <v>0</v>
      </c>
    </row>
    <row r="215" spans="2:21" s="29" customFormat="1" x14ac:dyDescent="0.2">
      <c r="B215" s="32"/>
      <c r="C215" s="32"/>
      <c r="D215" s="32"/>
      <c r="E215" s="32"/>
      <c r="F215" s="32"/>
      <c r="G215" s="32"/>
      <c r="H215" s="50"/>
      <c r="I215" s="50"/>
      <c r="J215" s="49"/>
      <c r="T215" s="32">
        <v>235</v>
      </c>
      <c r="U215" s="32">
        <v>2</v>
      </c>
    </row>
    <row r="216" spans="2:21" s="29" customFormat="1" x14ac:dyDescent="0.2">
      <c r="B216" s="32"/>
      <c r="C216" s="32"/>
      <c r="D216" s="32"/>
      <c r="E216" s="32"/>
      <c r="F216" s="32"/>
      <c r="G216" s="32"/>
      <c r="H216" s="50"/>
      <c r="I216" s="50"/>
      <c r="J216" s="49"/>
      <c r="T216" s="32">
        <v>236</v>
      </c>
      <c r="U216" s="32">
        <v>626</v>
      </c>
    </row>
    <row r="217" spans="2:21" s="29" customFormat="1" x14ac:dyDescent="0.2">
      <c r="B217" s="32"/>
      <c r="C217" s="32"/>
      <c r="D217" s="32"/>
      <c r="E217" s="32"/>
      <c r="F217" s="32"/>
      <c r="G217" s="32"/>
      <c r="H217" s="50"/>
      <c r="I217" s="50"/>
      <c r="J217" s="49"/>
      <c r="T217" s="32">
        <v>237</v>
      </c>
      <c r="U217" s="32">
        <v>448</v>
      </c>
    </row>
    <row r="218" spans="2:21" s="29" customFormat="1" x14ac:dyDescent="0.2">
      <c r="B218" s="32"/>
      <c r="C218" s="32"/>
      <c r="D218" s="32"/>
      <c r="E218" s="32"/>
      <c r="F218" s="32"/>
      <c r="G218" s="32"/>
      <c r="H218" s="50"/>
      <c r="I218" s="50"/>
      <c r="J218" s="49"/>
      <c r="T218" s="32">
        <v>238</v>
      </c>
      <c r="U218" s="32">
        <v>6</v>
      </c>
    </row>
    <row r="219" spans="2:21" s="29" customFormat="1" x14ac:dyDescent="0.2">
      <c r="B219" s="32"/>
      <c r="C219" s="32"/>
      <c r="D219" s="32"/>
      <c r="E219" s="32"/>
      <c r="F219" s="32"/>
      <c r="G219" s="32"/>
      <c r="H219" s="50"/>
      <c r="I219" s="50"/>
      <c r="J219" s="49"/>
      <c r="T219" s="32">
        <v>241</v>
      </c>
      <c r="U219" s="32">
        <v>3463</v>
      </c>
    </row>
    <row r="220" spans="2:21" s="29" customFormat="1" x14ac:dyDescent="0.2">
      <c r="B220" s="32"/>
      <c r="C220" s="32"/>
      <c r="D220" s="32"/>
      <c r="E220" s="32"/>
      <c r="F220" s="32"/>
      <c r="G220" s="32"/>
      <c r="H220" s="50"/>
      <c r="I220" s="50"/>
      <c r="J220" s="49"/>
      <c r="T220" s="32">
        <v>242</v>
      </c>
      <c r="U220" s="32">
        <v>0</v>
      </c>
    </row>
    <row r="221" spans="2:21" s="29" customFormat="1" x14ac:dyDescent="0.2">
      <c r="B221" s="32"/>
      <c r="C221" s="32"/>
      <c r="D221" s="32"/>
      <c r="E221" s="32"/>
      <c r="F221" s="32"/>
      <c r="G221" s="32"/>
      <c r="H221" s="50"/>
      <c r="I221" s="50"/>
      <c r="J221" s="49"/>
      <c r="T221" s="32">
        <v>243</v>
      </c>
      <c r="U221" s="32">
        <v>0</v>
      </c>
    </row>
    <row r="222" spans="2:21" s="29" customFormat="1" x14ac:dyDescent="0.2">
      <c r="B222" s="32"/>
      <c r="C222" s="32"/>
      <c r="D222" s="32"/>
      <c r="E222" s="32"/>
      <c r="F222" s="32"/>
      <c r="G222" s="32"/>
      <c r="H222" s="50"/>
      <c r="I222" s="50"/>
      <c r="J222" s="49"/>
      <c r="T222" s="32">
        <v>244</v>
      </c>
      <c r="U222" s="32">
        <v>3324</v>
      </c>
    </row>
    <row r="223" spans="2:21" s="29" customFormat="1" x14ac:dyDescent="0.2">
      <c r="B223" s="32"/>
      <c r="C223" s="32"/>
      <c r="D223" s="32"/>
      <c r="E223" s="32"/>
      <c r="F223" s="32"/>
      <c r="G223" s="32"/>
      <c r="H223" s="50"/>
      <c r="I223" s="50"/>
      <c r="J223" s="49"/>
      <c r="T223" s="32">
        <v>247</v>
      </c>
      <c r="U223" s="32">
        <v>2766</v>
      </c>
    </row>
    <row r="224" spans="2:21" s="29" customFormat="1" x14ac:dyDescent="0.2">
      <c r="B224" s="32"/>
      <c r="C224" s="32"/>
      <c r="D224" s="32"/>
      <c r="E224" s="32"/>
      <c r="F224" s="32"/>
      <c r="G224" s="32"/>
      <c r="H224" s="50"/>
      <c r="I224" s="50"/>
      <c r="J224" s="49"/>
      <c r="T224" s="32">
        <v>248</v>
      </c>
      <c r="U224" s="32">
        <v>13</v>
      </c>
    </row>
    <row r="225" spans="2:21" s="29" customFormat="1" x14ac:dyDescent="0.2">
      <c r="B225" s="32"/>
      <c r="C225" s="32"/>
      <c r="D225" s="32"/>
      <c r="E225" s="32"/>
      <c r="F225" s="32"/>
      <c r="G225" s="32"/>
      <c r="H225" s="50"/>
      <c r="I225" s="50"/>
      <c r="J225" s="49"/>
      <c r="T225" s="32">
        <v>249</v>
      </c>
      <c r="U225" s="32">
        <v>0</v>
      </c>
    </row>
    <row r="226" spans="2:21" s="29" customFormat="1" x14ac:dyDescent="0.2">
      <c r="B226" s="32"/>
      <c r="C226" s="32"/>
      <c r="D226" s="32"/>
      <c r="E226" s="32"/>
      <c r="F226" s="32"/>
      <c r="G226" s="32"/>
      <c r="H226" s="50"/>
      <c r="I226" s="50"/>
      <c r="J226" s="49"/>
      <c r="T226" s="32">
        <v>250</v>
      </c>
      <c r="U226" s="32">
        <v>4</v>
      </c>
    </row>
    <row r="227" spans="2:21" s="29" customFormat="1" x14ac:dyDescent="0.2">
      <c r="B227" s="32"/>
      <c r="C227" s="32"/>
      <c r="D227" s="32"/>
      <c r="E227" s="32"/>
      <c r="F227" s="32"/>
      <c r="G227" s="32"/>
      <c r="H227" s="50"/>
      <c r="I227" s="50"/>
      <c r="J227" s="49"/>
      <c r="T227" s="32">
        <v>251</v>
      </c>
      <c r="U227" s="32">
        <v>451</v>
      </c>
    </row>
    <row r="228" spans="2:21" s="29" customFormat="1" x14ac:dyDescent="0.2">
      <c r="B228" s="32"/>
      <c r="C228" s="32"/>
      <c r="D228" s="32"/>
      <c r="E228" s="32"/>
      <c r="F228" s="32"/>
      <c r="G228" s="32"/>
      <c r="H228" s="50"/>
      <c r="I228" s="50"/>
      <c r="J228" s="49"/>
      <c r="T228" s="32">
        <v>253</v>
      </c>
      <c r="U228" s="32">
        <v>175</v>
      </c>
    </row>
    <row r="229" spans="2:21" s="29" customFormat="1" x14ac:dyDescent="0.2">
      <c r="B229" s="32"/>
      <c r="C229" s="32"/>
      <c r="D229" s="32"/>
      <c r="E229" s="32"/>
      <c r="F229" s="32"/>
      <c r="G229" s="32"/>
      <c r="H229" s="50"/>
      <c r="I229" s="50"/>
      <c r="J229" s="49"/>
      <c r="T229" s="32">
        <v>254</v>
      </c>
      <c r="U229" s="32">
        <v>2467</v>
      </c>
    </row>
    <row r="230" spans="2:21" s="29" customFormat="1" x14ac:dyDescent="0.2">
      <c r="B230" s="32"/>
      <c r="C230" s="32"/>
      <c r="D230" s="32"/>
      <c r="E230" s="32"/>
      <c r="F230" s="32"/>
      <c r="G230" s="32"/>
      <c r="H230" s="50"/>
      <c r="I230" s="50"/>
      <c r="J230" s="49"/>
      <c r="T230" s="32">
        <v>256</v>
      </c>
      <c r="U230" s="32">
        <v>0</v>
      </c>
    </row>
    <row r="231" spans="2:21" s="29" customFormat="1" x14ac:dyDescent="0.2">
      <c r="B231" s="32"/>
      <c r="C231" s="32"/>
      <c r="D231" s="32"/>
      <c r="E231" s="32"/>
      <c r="F231" s="32"/>
      <c r="G231" s="32"/>
      <c r="H231" s="50"/>
      <c r="I231" s="50"/>
      <c r="J231" s="49"/>
      <c r="T231" s="32">
        <v>257</v>
      </c>
      <c r="U231" s="32">
        <v>1</v>
      </c>
    </row>
    <row r="232" spans="2:21" s="29" customFormat="1" x14ac:dyDescent="0.2">
      <c r="B232" s="32"/>
      <c r="C232" s="32"/>
      <c r="D232" s="32"/>
      <c r="E232" s="32"/>
      <c r="F232" s="32"/>
      <c r="G232" s="32"/>
      <c r="H232" s="50"/>
      <c r="I232" s="50"/>
      <c r="J232" s="49"/>
      <c r="T232" s="32">
        <v>258</v>
      </c>
      <c r="U232" s="32">
        <v>66</v>
      </c>
    </row>
    <row r="233" spans="2:21" s="29" customFormat="1" x14ac:dyDescent="0.2">
      <c r="B233" s="32"/>
      <c r="C233" s="32"/>
      <c r="D233" s="32"/>
      <c r="E233" s="32"/>
      <c r="F233" s="32"/>
      <c r="G233" s="32"/>
      <c r="H233" s="50"/>
      <c r="I233" s="50"/>
      <c r="J233" s="49"/>
      <c r="T233" s="32">
        <v>259</v>
      </c>
      <c r="U233" s="32">
        <v>677</v>
      </c>
    </row>
    <row r="234" spans="2:21" s="29" customFormat="1" x14ac:dyDescent="0.2">
      <c r="B234" s="32"/>
      <c r="C234" s="32"/>
      <c r="D234" s="32"/>
      <c r="E234" s="32"/>
      <c r="F234" s="32"/>
      <c r="G234" s="32"/>
      <c r="H234" s="50"/>
      <c r="I234" s="50"/>
      <c r="J234" s="49"/>
      <c r="T234" s="32">
        <v>260</v>
      </c>
      <c r="U234" s="32">
        <v>520</v>
      </c>
    </row>
    <row r="235" spans="2:21" s="29" customFormat="1" x14ac:dyDescent="0.2">
      <c r="B235" s="32"/>
      <c r="C235" s="32"/>
      <c r="D235" s="32"/>
      <c r="E235" s="32"/>
      <c r="F235" s="32"/>
      <c r="G235" s="32"/>
      <c r="H235" s="50"/>
      <c r="I235" s="50"/>
      <c r="J235" s="49"/>
      <c r="T235" s="32">
        <v>261</v>
      </c>
      <c r="U235" s="32">
        <v>49</v>
      </c>
    </row>
    <row r="236" spans="2:21" s="29" customFormat="1" x14ac:dyDescent="0.2">
      <c r="B236" s="32"/>
      <c r="C236" s="32"/>
      <c r="D236" s="32"/>
      <c r="E236" s="32"/>
      <c r="F236" s="32"/>
      <c r="G236" s="32"/>
      <c r="H236" s="50"/>
      <c r="I236" s="50"/>
      <c r="J236" s="49"/>
      <c r="T236" s="32">
        <v>263</v>
      </c>
      <c r="U236" s="32">
        <v>0</v>
      </c>
    </row>
    <row r="237" spans="2:21" s="29" customFormat="1" x14ac:dyDescent="0.2">
      <c r="B237" s="32"/>
      <c r="C237" s="32"/>
      <c r="D237" s="32"/>
      <c r="E237" s="32"/>
      <c r="F237" s="32"/>
      <c r="G237" s="32"/>
      <c r="H237" s="50"/>
      <c r="I237" s="50"/>
      <c r="J237" s="49"/>
      <c r="T237" s="32">
        <v>266</v>
      </c>
      <c r="U237" s="32">
        <v>0</v>
      </c>
    </row>
    <row r="238" spans="2:21" s="29" customFormat="1" x14ac:dyDescent="0.2">
      <c r="B238" s="32"/>
      <c r="C238" s="32"/>
      <c r="D238" s="32"/>
      <c r="E238" s="32"/>
      <c r="F238" s="32"/>
      <c r="G238" s="32"/>
      <c r="H238" s="50"/>
      <c r="I238" s="50"/>
      <c r="J238" s="49"/>
      <c r="T238" s="32">
        <v>270</v>
      </c>
      <c r="U238" s="32">
        <v>0</v>
      </c>
    </row>
    <row r="239" spans="2:21" s="29" customFormat="1" x14ac:dyDescent="0.2">
      <c r="B239" s="32"/>
      <c r="C239" s="32"/>
      <c r="D239" s="32"/>
      <c r="E239" s="32"/>
      <c r="F239" s="32"/>
      <c r="G239" s="32"/>
      <c r="H239" s="50"/>
      <c r="I239" s="50"/>
      <c r="J239" s="49"/>
      <c r="T239" s="32">
        <v>271</v>
      </c>
      <c r="U239" s="32">
        <v>170</v>
      </c>
    </row>
    <row r="240" spans="2:21" s="29" customFormat="1" x14ac:dyDescent="0.2">
      <c r="B240" s="32"/>
      <c r="C240" s="32"/>
      <c r="D240" s="32"/>
      <c r="E240" s="32"/>
      <c r="F240" s="32"/>
      <c r="G240" s="32"/>
      <c r="H240" s="50"/>
      <c r="I240" s="50"/>
      <c r="J240" s="49"/>
      <c r="T240" s="32">
        <v>272</v>
      </c>
      <c r="U240" s="32">
        <v>3</v>
      </c>
    </row>
    <row r="241" spans="2:21" s="29" customFormat="1" x14ac:dyDescent="0.2">
      <c r="B241" s="32"/>
      <c r="C241" s="32"/>
      <c r="D241" s="32"/>
      <c r="E241" s="32"/>
      <c r="F241" s="32"/>
      <c r="G241" s="32"/>
      <c r="H241" s="50"/>
      <c r="I241" s="50"/>
      <c r="J241" s="49"/>
      <c r="T241" s="32">
        <v>273</v>
      </c>
      <c r="U241" s="32">
        <v>0</v>
      </c>
    </row>
    <row r="242" spans="2:21" s="29" customFormat="1" x14ac:dyDescent="0.2">
      <c r="B242" s="32"/>
      <c r="C242" s="32"/>
      <c r="D242" s="32"/>
      <c r="E242" s="32"/>
      <c r="F242" s="32"/>
      <c r="G242" s="32"/>
      <c r="H242" s="50"/>
      <c r="I242" s="50"/>
      <c r="J242" s="49"/>
      <c r="T242" s="32">
        <v>274</v>
      </c>
      <c r="U242" s="32">
        <v>3125</v>
      </c>
    </row>
    <row r="243" spans="2:21" s="29" customFormat="1" x14ac:dyDescent="0.2">
      <c r="B243" s="32"/>
      <c r="C243" s="32"/>
      <c r="D243" s="32"/>
      <c r="E243" s="32"/>
      <c r="F243" s="32"/>
      <c r="G243" s="32"/>
      <c r="H243" s="50"/>
      <c r="I243" s="50"/>
      <c r="J243" s="49"/>
      <c r="T243" s="32">
        <v>275</v>
      </c>
      <c r="U243" s="32">
        <v>0</v>
      </c>
    </row>
    <row r="244" spans="2:21" s="29" customFormat="1" x14ac:dyDescent="0.2">
      <c r="B244" s="32"/>
      <c r="C244" s="32"/>
      <c r="D244" s="32"/>
      <c r="E244" s="32"/>
      <c r="F244" s="32"/>
      <c r="G244" s="32"/>
      <c r="H244" s="50"/>
      <c r="I244" s="50"/>
      <c r="J244" s="49"/>
      <c r="T244" s="32">
        <v>276</v>
      </c>
      <c r="U244" s="32">
        <v>5</v>
      </c>
    </row>
    <row r="245" spans="2:21" s="29" customFormat="1" x14ac:dyDescent="0.2">
      <c r="B245" s="32"/>
      <c r="C245" s="32"/>
      <c r="D245" s="32"/>
      <c r="E245" s="32"/>
      <c r="F245" s="32"/>
      <c r="G245" s="32"/>
      <c r="H245" s="50"/>
      <c r="I245" s="50"/>
      <c r="J245" s="49"/>
      <c r="T245" s="32">
        <v>277</v>
      </c>
      <c r="U245" s="32">
        <v>450</v>
      </c>
    </row>
    <row r="246" spans="2:21" s="29" customFormat="1" x14ac:dyDescent="0.2">
      <c r="B246" s="32"/>
      <c r="C246" s="32"/>
      <c r="D246" s="32"/>
      <c r="E246" s="32"/>
      <c r="F246" s="32"/>
      <c r="G246" s="32"/>
      <c r="H246" s="50"/>
      <c r="I246" s="50"/>
      <c r="J246" s="49"/>
      <c r="T246" s="32">
        <v>278</v>
      </c>
      <c r="U246" s="32">
        <v>0</v>
      </c>
    </row>
    <row r="247" spans="2:21" s="29" customFormat="1" x14ac:dyDescent="0.2">
      <c r="B247" s="32"/>
      <c r="C247" s="32"/>
      <c r="D247" s="32"/>
      <c r="E247" s="32"/>
      <c r="F247" s="32"/>
      <c r="G247" s="32"/>
      <c r="H247" s="50"/>
      <c r="I247" s="50"/>
      <c r="J247" s="49"/>
      <c r="T247" s="32">
        <v>280</v>
      </c>
      <c r="U247" s="32">
        <v>72</v>
      </c>
    </row>
    <row r="248" spans="2:21" s="29" customFormat="1" x14ac:dyDescent="0.2">
      <c r="B248" s="32"/>
      <c r="C248" s="32"/>
      <c r="D248" s="32"/>
      <c r="E248" s="32"/>
      <c r="F248" s="32"/>
      <c r="G248" s="32"/>
      <c r="H248" s="50"/>
      <c r="I248" s="50"/>
      <c r="J248" s="49"/>
      <c r="T248" s="32">
        <v>281</v>
      </c>
      <c r="U248" s="32">
        <v>3</v>
      </c>
    </row>
    <row r="249" spans="2:21" s="29" customFormat="1" x14ac:dyDescent="0.2">
      <c r="B249" s="32"/>
      <c r="C249" s="32"/>
      <c r="D249" s="32"/>
      <c r="E249" s="32"/>
      <c r="F249" s="32"/>
      <c r="G249" s="32"/>
      <c r="H249" s="50"/>
      <c r="I249" s="50"/>
      <c r="J249" s="49"/>
      <c r="T249" s="32">
        <v>284</v>
      </c>
      <c r="U249" s="32">
        <v>0</v>
      </c>
    </row>
    <row r="250" spans="2:21" s="29" customFormat="1" x14ac:dyDescent="0.2">
      <c r="B250" s="32"/>
      <c r="C250" s="32"/>
      <c r="D250" s="32"/>
      <c r="E250" s="32"/>
      <c r="F250" s="32"/>
      <c r="G250" s="32"/>
      <c r="H250" s="50"/>
      <c r="I250" s="50"/>
      <c r="J250" s="49"/>
      <c r="T250" s="32">
        <v>285</v>
      </c>
      <c r="U250" s="44">
        <v>17522</v>
      </c>
    </row>
    <row r="251" spans="2:21" s="29" customFormat="1" x14ac:dyDescent="0.2">
      <c r="B251" s="32"/>
      <c r="C251" s="32"/>
      <c r="D251" s="32"/>
      <c r="E251" s="32"/>
      <c r="F251" s="32"/>
      <c r="G251" s="32"/>
      <c r="H251" s="50"/>
      <c r="I251" s="50"/>
      <c r="J251" s="49"/>
      <c r="T251" s="32">
        <v>286</v>
      </c>
      <c r="U251" s="32">
        <v>0</v>
      </c>
    </row>
    <row r="252" spans="2:21" s="29" customFormat="1" x14ac:dyDescent="0.2">
      <c r="B252" s="32"/>
      <c r="C252" s="32"/>
      <c r="D252" s="32"/>
      <c r="E252" s="32"/>
      <c r="F252" s="32"/>
      <c r="G252" s="32"/>
      <c r="H252" s="50"/>
      <c r="I252" s="50"/>
      <c r="J252" s="49"/>
      <c r="T252" s="32">
        <v>287</v>
      </c>
      <c r="U252" s="32">
        <v>0</v>
      </c>
    </row>
    <row r="253" spans="2:21" s="29" customFormat="1" x14ac:dyDescent="0.2">
      <c r="B253" s="32"/>
      <c r="C253" s="32"/>
      <c r="D253" s="32"/>
      <c r="E253" s="32"/>
      <c r="F253" s="32"/>
      <c r="G253" s="32"/>
      <c r="H253" s="50"/>
      <c r="I253" s="50"/>
      <c r="J253" s="49"/>
      <c r="T253" s="32">
        <v>288</v>
      </c>
      <c r="U253" s="32">
        <v>330</v>
      </c>
    </row>
    <row r="254" spans="2:21" s="29" customFormat="1" x14ac:dyDescent="0.2">
      <c r="B254" s="32"/>
      <c r="C254" s="32"/>
      <c r="D254" s="32"/>
      <c r="E254" s="32"/>
      <c r="F254" s="32"/>
      <c r="G254" s="32"/>
      <c r="H254" s="50"/>
      <c r="I254" s="50"/>
      <c r="J254" s="49"/>
      <c r="T254" s="32">
        <v>289</v>
      </c>
      <c r="U254" s="32">
        <v>3</v>
      </c>
    </row>
    <row r="255" spans="2:21" s="29" customFormat="1" x14ac:dyDescent="0.2">
      <c r="B255" s="32"/>
      <c r="C255" s="32"/>
      <c r="D255" s="32"/>
      <c r="E255" s="32"/>
      <c r="F255" s="32"/>
      <c r="G255" s="32"/>
      <c r="H255" s="50"/>
      <c r="I255" s="50"/>
      <c r="J255" s="49"/>
      <c r="T255" s="32">
        <v>290</v>
      </c>
      <c r="U255" s="32">
        <v>0</v>
      </c>
    </row>
    <row r="256" spans="2:21" s="29" customFormat="1" x14ac:dyDescent="0.2">
      <c r="B256" s="32"/>
      <c r="C256" s="32"/>
      <c r="D256" s="32"/>
      <c r="E256" s="32"/>
      <c r="F256" s="32"/>
      <c r="G256" s="32"/>
      <c r="H256" s="50"/>
      <c r="I256" s="50"/>
      <c r="J256" s="49"/>
      <c r="T256" s="32">
        <v>292</v>
      </c>
      <c r="U256" s="32">
        <v>92</v>
      </c>
    </row>
    <row r="257" spans="2:21" s="29" customFormat="1" x14ac:dyDescent="0.2">
      <c r="B257" s="32"/>
      <c r="C257" s="32"/>
      <c r="D257" s="32"/>
      <c r="E257" s="32"/>
      <c r="F257" s="32"/>
      <c r="G257" s="32"/>
      <c r="H257" s="50"/>
      <c r="I257" s="50"/>
      <c r="J257" s="49"/>
      <c r="T257" s="32">
        <v>293</v>
      </c>
      <c r="U257" s="32">
        <v>256</v>
      </c>
    </row>
    <row r="258" spans="2:21" s="29" customFormat="1" x14ac:dyDescent="0.2">
      <c r="B258" s="32"/>
      <c r="C258" s="32"/>
      <c r="D258" s="32"/>
      <c r="E258" s="32"/>
      <c r="F258" s="32"/>
      <c r="G258" s="32"/>
      <c r="H258" s="50"/>
      <c r="I258" s="50"/>
      <c r="J258" s="49"/>
      <c r="T258" s="32">
        <v>295</v>
      </c>
      <c r="U258" s="32">
        <v>0</v>
      </c>
    </row>
    <row r="259" spans="2:21" s="29" customFormat="1" x14ac:dyDescent="0.2">
      <c r="B259" s="32"/>
      <c r="C259" s="32"/>
      <c r="D259" s="32"/>
      <c r="E259" s="32"/>
      <c r="F259" s="32"/>
      <c r="G259" s="32"/>
      <c r="H259" s="50"/>
      <c r="I259" s="50"/>
      <c r="J259" s="49"/>
      <c r="T259" s="32">
        <v>296</v>
      </c>
      <c r="U259" s="32">
        <v>0</v>
      </c>
    </row>
    <row r="260" spans="2:21" s="29" customFormat="1" x14ac:dyDescent="0.2">
      <c r="B260" s="32"/>
      <c r="C260" s="32"/>
      <c r="D260" s="32"/>
      <c r="E260" s="32"/>
      <c r="F260" s="32"/>
      <c r="G260" s="32"/>
      <c r="H260" s="50"/>
      <c r="I260" s="50"/>
      <c r="J260" s="49"/>
      <c r="T260" s="32">
        <v>298</v>
      </c>
      <c r="U260" s="32">
        <v>28</v>
      </c>
    </row>
    <row r="261" spans="2:21" s="29" customFormat="1" x14ac:dyDescent="0.2">
      <c r="B261" s="32"/>
      <c r="C261" s="32"/>
      <c r="D261" s="32"/>
      <c r="E261" s="32"/>
      <c r="F261" s="32"/>
      <c r="G261" s="32"/>
      <c r="H261" s="50"/>
      <c r="I261" s="50"/>
      <c r="J261" s="49"/>
      <c r="T261" s="32">
        <v>301</v>
      </c>
      <c r="U261" s="32">
        <v>918</v>
      </c>
    </row>
    <row r="262" spans="2:21" s="29" customFormat="1" x14ac:dyDescent="0.2">
      <c r="B262" s="32"/>
      <c r="C262" s="32"/>
      <c r="D262" s="32"/>
      <c r="E262" s="32"/>
      <c r="F262" s="32"/>
      <c r="G262" s="32"/>
      <c r="H262" s="50"/>
      <c r="I262" s="50"/>
      <c r="J262" s="49"/>
      <c r="T262" s="32">
        <v>302</v>
      </c>
      <c r="U262" s="32">
        <v>1427</v>
      </c>
    </row>
    <row r="263" spans="2:21" s="29" customFormat="1" x14ac:dyDescent="0.2">
      <c r="B263" s="32"/>
      <c r="C263" s="32"/>
      <c r="D263" s="32"/>
      <c r="E263" s="32"/>
      <c r="F263" s="32"/>
      <c r="G263" s="32"/>
      <c r="H263" s="50"/>
      <c r="I263" s="50"/>
      <c r="J263" s="49"/>
      <c r="T263" s="32">
        <v>303</v>
      </c>
      <c r="U263" s="32">
        <v>1</v>
      </c>
    </row>
    <row r="264" spans="2:21" s="29" customFormat="1" x14ac:dyDescent="0.2">
      <c r="B264" s="32"/>
      <c r="C264" s="32"/>
      <c r="D264" s="32"/>
      <c r="E264" s="32"/>
      <c r="F264" s="32"/>
      <c r="G264" s="32"/>
      <c r="H264" s="50"/>
      <c r="I264" s="50"/>
      <c r="J264" s="49"/>
      <c r="T264" s="32">
        <v>304</v>
      </c>
      <c r="U264" s="32">
        <v>0</v>
      </c>
    </row>
    <row r="265" spans="2:21" s="29" customFormat="1" x14ac:dyDescent="0.2">
      <c r="B265" s="32"/>
      <c r="C265" s="32"/>
      <c r="D265" s="32"/>
      <c r="E265" s="32"/>
      <c r="F265" s="32"/>
      <c r="G265" s="32"/>
      <c r="H265" s="50"/>
      <c r="I265" s="50"/>
      <c r="J265" s="49"/>
      <c r="T265" s="32">
        <v>305</v>
      </c>
      <c r="U265" s="32">
        <v>11</v>
      </c>
    </row>
    <row r="266" spans="2:21" s="29" customFormat="1" x14ac:dyDescent="0.2">
      <c r="B266" s="32"/>
      <c r="C266" s="32"/>
      <c r="D266" s="32"/>
      <c r="E266" s="32"/>
      <c r="F266" s="32"/>
      <c r="G266" s="32"/>
      <c r="H266" s="50"/>
      <c r="I266" s="50"/>
      <c r="J266" s="49"/>
      <c r="T266" s="32">
        <v>306</v>
      </c>
      <c r="U266" s="32">
        <v>0</v>
      </c>
    </row>
    <row r="267" spans="2:21" s="29" customFormat="1" x14ac:dyDescent="0.2">
      <c r="B267" s="32"/>
      <c r="C267" s="32"/>
      <c r="D267" s="32"/>
      <c r="E267" s="32"/>
      <c r="F267" s="32"/>
      <c r="G267" s="32"/>
      <c r="H267" s="50"/>
      <c r="I267" s="50"/>
      <c r="J267" s="49"/>
      <c r="T267" s="32">
        <v>307</v>
      </c>
      <c r="U267" s="32">
        <v>2</v>
      </c>
    </row>
    <row r="268" spans="2:21" s="29" customFormat="1" x14ac:dyDescent="0.2">
      <c r="B268" s="32"/>
      <c r="C268" s="32"/>
      <c r="D268" s="32"/>
      <c r="E268" s="32"/>
      <c r="F268" s="32"/>
      <c r="G268" s="32"/>
      <c r="H268" s="50"/>
      <c r="I268" s="50"/>
      <c r="J268" s="49"/>
      <c r="T268" s="32">
        <v>308</v>
      </c>
      <c r="U268" s="32">
        <v>981</v>
      </c>
    </row>
    <row r="269" spans="2:21" s="29" customFormat="1" x14ac:dyDescent="0.2">
      <c r="B269" s="32"/>
      <c r="C269" s="32"/>
      <c r="D269" s="32"/>
      <c r="E269" s="32"/>
      <c r="F269" s="32"/>
      <c r="G269" s="32"/>
      <c r="H269" s="50"/>
      <c r="I269" s="50"/>
      <c r="J269" s="49"/>
      <c r="T269" s="32">
        <v>310</v>
      </c>
      <c r="U269" s="32">
        <v>4</v>
      </c>
    </row>
    <row r="270" spans="2:21" s="29" customFormat="1" x14ac:dyDescent="0.2">
      <c r="B270" s="32"/>
      <c r="C270" s="32"/>
      <c r="D270" s="32"/>
      <c r="E270" s="32"/>
      <c r="F270" s="32"/>
      <c r="G270" s="32"/>
      <c r="H270" s="50"/>
      <c r="I270" s="50"/>
      <c r="J270" s="49"/>
      <c r="T270" s="32">
        <v>311</v>
      </c>
      <c r="U270" s="32">
        <v>62</v>
      </c>
    </row>
    <row r="271" spans="2:21" s="29" customFormat="1" x14ac:dyDescent="0.2">
      <c r="B271" s="32"/>
      <c r="C271" s="32"/>
      <c r="D271" s="32"/>
      <c r="E271" s="32"/>
      <c r="F271" s="32"/>
      <c r="G271" s="32"/>
      <c r="H271" s="50"/>
      <c r="I271" s="50"/>
      <c r="J271" s="49"/>
      <c r="T271" s="32">
        <v>313</v>
      </c>
      <c r="U271" s="32">
        <v>8</v>
      </c>
    </row>
    <row r="272" spans="2:21" s="29" customFormat="1" x14ac:dyDescent="0.2">
      <c r="B272" s="32"/>
      <c r="C272" s="32"/>
      <c r="D272" s="32"/>
      <c r="E272" s="32"/>
      <c r="F272" s="32"/>
      <c r="G272" s="32"/>
      <c r="H272" s="50"/>
      <c r="I272" s="50"/>
      <c r="J272" s="49"/>
      <c r="T272" s="32">
        <v>314</v>
      </c>
      <c r="U272" s="32">
        <v>5</v>
      </c>
    </row>
    <row r="273" spans="2:21" s="29" customFormat="1" x14ac:dyDescent="0.2">
      <c r="B273" s="32"/>
      <c r="C273" s="32"/>
      <c r="D273" s="32"/>
      <c r="E273" s="32"/>
      <c r="F273" s="32"/>
      <c r="G273" s="32"/>
      <c r="H273" s="50"/>
      <c r="I273" s="50"/>
      <c r="J273" s="49"/>
      <c r="T273" s="32">
        <v>315</v>
      </c>
      <c r="U273" s="32">
        <v>1</v>
      </c>
    </row>
    <row r="274" spans="2:21" s="29" customFormat="1" x14ac:dyDescent="0.2">
      <c r="B274" s="32"/>
      <c r="C274" s="32"/>
      <c r="D274" s="32"/>
      <c r="E274" s="32"/>
      <c r="F274" s="32"/>
      <c r="G274" s="32"/>
      <c r="H274" s="50"/>
      <c r="I274" s="50"/>
      <c r="J274" s="49"/>
      <c r="T274" s="32">
        <v>316</v>
      </c>
      <c r="U274" s="32">
        <v>26</v>
      </c>
    </row>
    <row r="275" spans="2:21" s="29" customFormat="1" x14ac:dyDescent="0.2">
      <c r="B275" s="32"/>
      <c r="C275" s="32"/>
      <c r="D275" s="32"/>
      <c r="E275" s="32"/>
      <c r="F275" s="32"/>
      <c r="G275" s="32"/>
      <c r="H275" s="50"/>
      <c r="I275" s="50"/>
      <c r="J275" s="49"/>
      <c r="T275" s="32">
        <v>317</v>
      </c>
      <c r="U275" s="32">
        <v>6</v>
      </c>
    </row>
    <row r="276" spans="2:21" s="29" customFormat="1" x14ac:dyDescent="0.2">
      <c r="B276" s="32"/>
      <c r="C276" s="32"/>
      <c r="D276" s="32"/>
      <c r="E276" s="32"/>
      <c r="F276" s="32"/>
      <c r="G276" s="32"/>
      <c r="H276" s="50"/>
      <c r="I276" s="50"/>
      <c r="J276" s="49"/>
      <c r="T276" s="32">
        <v>318</v>
      </c>
      <c r="U276" s="32">
        <v>0</v>
      </c>
    </row>
    <row r="277" spans="2:21" s="29" customFormat="1" x14ac:dyDescent="0.2">
      <c r="B277" s="32"/>
      <c r="C277" s="32"/>
      <c r="D277" s="32"/>
      <c r="E277" s="32"/>
      <c r="F277" s="32"/>
      <c r="G277" s="32"/>
      <c r="H277" s="50"/>
      <c r="I277" s="50"/>
      <c r="J277" s="49"/>
      <c r="T277" s="32">
        <v>319</v>
      </c>
      <c r="U277" s="32">
        <v>0</v>
      </c>
    </row>
    <row r="278" spans="2:21" s="29" customFormat="1" x14ac:dyDescent="0.2">
      <c r="B278" s="32"/>
      <c r="C278" s="32"/>
      <c r="D278" s="32"/>
      <c r="E278" s="32"/>
      <c r="F278" s="32"/>
      <c r="G278" s="32"/>
      <c r="H278" s="50"/>
      <c r="I278" s="50"/>
      <c r="J278" s="49"/>
      <c r="T278" s="32">
        <v>320</v>
      </c>
      <c r="U278" s="32">
        <v>2</v>
      </c>
    </row>
    <row r="279" spans="2:21" s="29" customFormat="1" x14ac:dyDescent="0.2">
      <c r="B279" s="32"/>
      <c r="C279" s="32"/>
      <c r="D279" s="32"/>
      <c r="E279" s="32"/>
      <c r="F279" s="32"/>
      <c r="G279" s="32"/>
      <c r="H279" s="50"/>
      <c r="I279" s="50"/>
      <c r="J279" s="49"/>
      <c r="T279" s="32">
        <v>322</v>
      </c>
      <c r="U279" s="32">
        <v>598</v>
      </c>
    </row>
    <row r="280" spans="2:21" s="29" customFormat="1" x14ac:dyDescent="0.2">
      <c r="B280" s="32"/>
      <c r="C280" s="32"/>
      <c r="D280" s="32"/>
      <c r="E280" s="32"/>
      <c r="F280" s="32"/>
      <c r="G280" s="32"/>
      <c r="H280" s="50"/>
      <c r="I280" s="50"/>
      <c r="J280" s="49"/>
      <c r="T280" s="32">
        <v>323</v>
      </c>
      <c r="U280" s="32">
        <v>592</v>
      </c>
    </row>
    <row r="281" spans="2:21" s="29" customFormat="1" x14ac:dyDescent="0.2">
      <c r="B281" s="32"/>
      <c r="C281" s="32"/>
      <c r="D281" s="32"/>
      <c r="E281" s="32"/>
      <c r="F281" s="32"/>
      <c r="G281" s="32"/>
      <c r="H281" s="50"/>
      <c r="I281" s="50"/>
      <c r="J281" s="49"/>
      <c r="T281" s="32">
        <v>324</v>
      </c>
      <c r="U281" s="32">
        <v>409</v>
      </c>
    </row>
    <row r="282" spans="2:21" s="29" customFormat="1" x14ac:dyDescent="0.2">
      <c r="B282" s="32"/>
      <c r="C282" s="32"/>
      <c r="D282" s="32"/>
      <c r="E282" s="32"/>
      <c r="F282" s="32"/>
      <c r="G282" s="32"/>
      <c r="H282" s="50"/>
      <c r="I282" s="50"/>
      <c r="J282" s="49"/>
      <c r="T282" s="32">
        <v>326</v>
      </c>
      <c r="U282" s="32">
        <v>0</v>
      </c>
    </row>
    <row r="283" spans="2:21" s="29" customFormat="1" x14ac:dyDescent="0.2">
      <c r="B283" s="32"/>
      <c r="C283" s="32"/>
      <c r="D283" s="32"/>
      <c r="E283" s="32"/>
      <c r="F283" s="32"/>
      <c r="G283" s="32"/>
      <c r="H283" s="50"/>
      <c r="I283" s="50"/>
      <c r="J283" s="49"/>
      <c r="T283" s="32">
        <v>327</v>
      </c>
      <c r="U283" s="32">
        <v>167</v>
      </c>
    </row>
    <row r="284" spans="2:21" s="29" customFormat="1" x14ac:dyDescent="0.2">
      <c r="B284" s="32"/>
      <c r="C284" s="32"/>
      <c r="D284" s="32"/>
      <c r="E284" s="32"/>
      <c r="F284" s="32"/>
      <c r="G284" s="32"/>
      <c r="H284" s="50"/>
      <c r="I284" s="50"/>
      <c r="J284" s="49"/>
      <c r="T284" s="32">
        <v>329</v>
      </c>
      <c r="U284" s="32">
        <v>0</v>
      </c>
    </row>
    <row r="285" spans="2:21" s="29" customFormat="1" x14ac:dyDescent="0.2">
      <c r="B285" s="32"/>
      <c r="C285" s="32"/>
      <c r="D285" s="32"/>
      <c r="E285" s="32"/>
      <c r="F285" s="32"/>
      <c r="G285" s="32"/>
      <c r="H285" s="50"/>
      <c r="I285" s="50"/>
      <c r="J285" s="49"/>
      <c r="T285" s="32">
        <v>330</v>
      </c>
      <c r="U285" s="32">
        <v>0</v>
      </c>
    </row>
    <row r="286" spans="2:21" s="29" customFormat="1" x14ac:dyDescent="0.2">
      <c r="B286" s="32"/>
      <c r="C286" s="32"/>
      <c r="D286" s="32"/>
      <c r="E286" s="32"/>
      <c r="F286" s="32"/>
      <c r="G286" s="32"/>
      <c r="H286" s="50"/>
      <c r="I286" s="50"/>
      <c r="J286" s="49"/>
      <c r="T286" s="32">
        <v>331</v>
      </c>
      <c r="U286" s="32">
        <v>0</v>
      </c>
    </row>
    <row r="287" spans="2:21" s="29" customFormat="1" x14ac:dyDescent="0.2">
      <c r="B287" s="32"/>
      <c r="C287" s="32"/>
      <c r="D287" s="32"/>
      <c r="E287" s="32"/>
      <c r="F287" s="32"/>
      <c r="G287" s="32"/>
      <c r="H287" s="50"/>
      <c r="I287" s="50"/>
      <c r="J287" s="49"/>
      <c r="T287" s="32">
        <v>332</v>
      </c>
      <c r="U287" s="32">
        <v>1</v>
      </c>
    </row>
    <row r="288" spans="2:21" s="29" customFormat="1" x14ac:dyDescent="0.2">
      <c r="B288" s="32"/>
      <c r="C288" s="32"/>
      <c r="D288" s="32"/>
      <c r="E288" s="32"/>
      <c r="F288" s="32"/>
      <c r="G288" s="32"/>
      <c r="H288" s="50"/>
      <c r="I288" s="50"/>
      <c r="J288" s="49"/>
      <c r="T288" s="32">
        <v>333</v>
      </c>
      <c r="U288" s="32">
        <v>0</v>
      </c>
    </row>
    <row r="289" spans="2:21" s="29" customFormat="1" x14ac:dyDescent="0.2">
      <c r="B289" s="32"/>
      <c r="C289" s="32"/>
      <c r="D289" s="32"/>
      <c r="E289" s="32"/>
      <c r="F289" s="32"/>
      <c r="G289" s="32"/>
      <c r="H289" s="50"/>
      <c r="I289" s="50"/>
      <c r="J289" s="49"/>
      <c r="T289" s="32">
        <v>334</v>
      </c>
      <c r="U289" s="32">
        <v>837</v>
      </c>
    </row>
    <row r="290" spans="2:21" s="29" customFormat="1" x14ac:dyDescent="0.2">
      <c r="B290" s="32"/>
      <c r="C290" s="32"/>
      <c r="D290" s="32"/>
      <c r="E290" s="32"/>
      <c r="F290" s="32"/>
      <c r="G290" s="32"/>
      <c r="H290" s="50"/>
      <c r="I290" s="50"/>
      <c r="J290" s="49"/>
      <c r="T290" s="32">
        <v>335</v>
      </c>
      <c r="U290" s="32">
        <v>0</v>
      </c>
    </row>
    <row r="291" spans="2:21" s="29" customFormat="1" x14ac:dyDescent="0.2">
      <c r="B291" s="32"/>
      <c r="C291" s="32"/>
      <c r="D291" s="32"/>
      <c r="E291" s="32"/>
      <c r="F291" s="32"/>
      <c r="G291" s="32"/>
      <c r="H291" s="50"/>
      <c r="I291" s="50"/>
      <c r="J291" s="49"/>
      <c r="T291" s="32">
        <v>336</v>
      </c>
      <c r="U291" s="32">
        <v>38</v>
      </c>
    </row>
    <row r="292" spans="2:21" s="29" customFormat="1" x14ac:dyDescent="0.2">
      <c r="B292" s="32"/>
      <c r="C292" s="32"/>
      <c r="D292" s="32"/>
      <c r="E292" s="32"/>
      <c r="F292" s="32"/>
      <c r="G292" s="32"/>
      <c r="H292" s="50"/>
      <c r="I292" s="50"/>
      <c r="J292" s="49"/>
      <c r="T292" s="32">
        <v>337</v>
      </c>
      <c r="U292" s="32">
        <v>2</v>
      </c>
    </row>
    <row r="293" spans="2:21" s="29" customFormat="1" x14ac:dyDescent="0.2">
      <c r="B293" s="32"/>
      <c r="C293" s="32"/>
      <c r="D293" s="32"/>
      <c r="E293" s="32"/>
      <c r="F293" s="32"/>
      <c r="G293" s="32"/>
      <c r="H293" s="50"/>
      <c r="I293" s="50"/>
      <c r="J293" s="49"/>
      <c r="T293" s="32">
        <v>338</v>
      </c>
      <c r="U293" s="32">
        <v>0</v>
      </c>
    </row>
    <row r="294" spans="2:21" s="29" customFormat="1" x14ac:dyDescent="0.2">
      <c r="B294" s="32"/>
      <c r="C294" s="32"/>
      <c r="D294" s="32"/>
      <c r="E294" s="32"/>
      <c r="F294" s="32"/>
      <c r="G294" s="32"/>
      <c r="H294" s="50"/>
      <c r="I294" s="50"/>
      <c r="J294" s="49"/>
      <c r="T294" s="32">
        <v>340</v>
      </c>
      <c r="U294" s="32">
        <v>8</v>
      </c>
    </row>
    <row r="295" spans="2:21" s="29" customFormat="1" x14ac:dyDescent="0.2">
      <c r="B295" s="32"/>
      <c r="C295" s="32"/>
      <c r="D295" s="32"/>
      <c r="E295" s="32"/>
      <c r="F295" s="32"/>
      <c r="G295" s="32"/>
      <c r="H295" s="50"/>
      <c r="I295" s="50"/>
      <c r="J295" s="49"/>
      <c r="T295" s="32">
        <v>341</v>
      </c>
      <c r="U295" s="32">
        <v>3</v>
      </c>
    </row>
    <row r="296" spans="2:21" s="29" customFormat="1" x14ac:dyDescent="0.2">
      <c r="B296" s="32"/>
      <c r="C296" s="32"/>
      <c r="D296" s="32"/>
      <c r="E296" s="32"/>
      <c r="F296" s="32"/>
      <c r="G296" s="32"/>
      <c r="H296" s="50"/>
      <c r="I296" s="50"/>
      <c r="J296" s="49"/>
      <c r="T296" s="32">
        <v>343</v>
      </c>
      <c r="U296" s="32">
        <v>3</v>
      </c>
    </row>
    <row r="297" spans="2:21" s="29" customFormat="1" x14ac:dyDescent="0.2">
      <c r="B297" s="32"/>
      <c r="C297" s="32"/>
      <c r="D297" s="32"/>
      <c r="E297" s="32"/>
      <c r="F297" s="32"/>
      <c r="G297" s="32"/>
      <c r="H297" s="50"/>
      <c r="I297" s="50"/>
      <c r="J297" s="49"/>
      <c r="T297" s="32">
        <v>344</v>
      </c>
      <c r="U297" s="32">
        <v>76</v>
      </c>
    </row>
    <row r="298" spans="2:21" s="29" customFormat="1" x14ac:dyDescent="0.2">
      <c r="B298" s="32"/>
      <c r="C298" s="32"/>
      <c r="D298" s="32"/>
      <c r="E298" s="32"/>
      <c r="F298" s="32"/>
      <c r="G298" s="32"/>
      <c r="H298" s="50"/>
      <c r="I298" s="50"/>
      <c r="J298" s="49"/>
      <c r="T298" s="32">
        <v>345</v>
      </c>
      <c r="U298" s="32">
        <v>32</v>
      </c>
    </row>
    <row r="299" spans="2:21" s="29" customFormat="1" x14ac:dyDescent="0.2">
      <c r="B299" s="32"/>
      <c r="C299" s="32"/>
      <c r="D299" s="32"/>
      <c r="E299" s="32"/>
      <c r="F299" s="32"/>
      <c r="G299" s="32"/>
      <c r="H299" s="50"/>
      <c r="I299" s="50"/>
      <c r="J299" s="49"/>
      <c r="T299" s="32">
        <v>346</v>
      </c>
      <c r="U299" s="32">
        <v>0</v>
      </c>
    </row>
    <row r="300" spans="2:21" s="29" customFormat="1" x14ac:dyDescent="0.2">
      <c r="B300" s="32"/>
      <c r="C300" s="32"/>
      <c r="D300" s="32"/>
      <c r="E300" s="32"/>
      <c r="F300" s="32"/>
      <c r="G300" s="32"/>
      <c r="H300" s="50"/>
      <c r="I300" s="50"/>
      <c r="J300" s="49"/>
      <c r="T300" s="32">
        <v>351</v>
      </c>
      <c r="U300" s="32">
        <v>0</v>
      </c>
    </row>
    <row r="301" spans="2:21" s="29" customFormat="1" x14ac:dyDescent="0.2">
      <c r="B301" s="32"/>
      <c r="C301" s="32"/>
      <c r="D301" s="32"/>
      <c r="E301" s="32"/>
      <c r="F301" s="32"/>
      <c r="G301" s="32"/>
      <c r="H301" s="50"/>
      <c r="I301" s="50"/>
      <c r="J301" s="49"/>
      <c r="T301" s="32">
        <v>352</v>
      </c>
      <c r="U301" s="32">
        <v>0</v>
      </c>
    </row>
    <row r="302" spans="2:21" s="29" customFormat="1" x14ac:dyDescent="0.2">
      <c r="B302" s="32"/>
      <c r="C302" s="32"/>
      <c r="D302" s="32"/>
      <c r="E302" s="32"/>
      <c r="F302" s="32"/>
      <c r="G302" s="32"/>
      <c r="H302" s="50"/>
      <c r="I302" s="50"/>
      <c r="J302" s="49"/>
      <c r="T302" s="32">
        <v>353</v>
      </c>
      <c r="U302" s="44">
        <v>93704</v>
      </c>
    </row>
    <row r="303" spans="2:21" s="29" customFormat="1" x14ac:dyDescent="0.2">
      <c r="B303" s="32"/>
      <c r="C303" s="32"/>
      <c r="D303" s="32"/>
      <c r="E303" s="32"/>
      <c r="F303" s="32"/>
      <c r="G303" s="32"/>
      <c r="H303" s="50"/>
      <c r="I303" s="50"/>
      <c r="J303" s="49"/>
      <c r="T303" s="32">
        <v>354</v>
      </c>
      <c r="U303" s="32">
        <v>2</v>
      </c>
    </row>
    <row r="304" spans="2:21" s="29" customFormat="1" x14ac:dyDescent="0.2">
      <c r="B304" s="32"/>
      <c r="C304" s="32"/>
      <c r="D304" s="32"/>
      <c r="E304" s="32"/>
      <c r="F304" s="32"/>
      <c r="G304" s="32"/>
      <c r="H304" s="50"/>
      <c r="I304" s="50"/>
      <c r="J304" s="49"/>
      <c r="T304" s="32">
        <v>355</v>
      </c>
      <c r="U304" s="32">
        <v>0</v>
      </c>
    </row>
    <row r="305" spans="2:21" s="29" customFormat="1" x14ac:dyDescent="0.2">
      <c r="B305" s="32"/>
      <c r="C305" s="32"/>
      <c r="D305" s="32"/>
      <c r="E305" s="32"/>
      <c r="F305" s="32"/>
      <c r="G305" s="32"/>
      <c r="H305" s="50"/>
      <c r="I305" s="50"/>
      <c r="J305" s="49"/>
      <c r="T305" s="32">
        <v>356</v>
      </c>
      <c r="U305" s="32">
        <v>1</v>
      </c>
    </row>
    <row r="306" spans="2:21" s="29" customFormat="1" x14ac:dyDescent="0.2">
      <c r="B306" s="32"/>
      <c r="C306" s="32"/>
      <c r="D306" s="32"/>
      <c r="E306" s="32"/>
      <c r="F306" s="32"/>
      <c r="G306" s="32"/>
      <c r="H306" s="50"/>
      <c r="I306" s="50"/>
      <c r="J306" s="49"/>
      <c r="T306" s="32">
        <v>357</v>
      </c>
      <c r="U306" s="32">
        <v>675</v>
      </c>
    </row>
    <row r="307" spans="2:21" s="29" customFormat="1" x14ac:dyDescent="0.2">
      <c r="B307" s="32"/>
      <c r="C307" s="32"/>
      <c r="D307" s="32"/>
      <c r="E307" s="32"/>
      <c r="F307" s="32"/>
      <c r="G307" s="32"/>
      <c r="H307" s="50"/>
      <c r="I307" s="50"/>
      <c r="J307" s="49"/>
      <c r="T307" s="32">
        <v>358</v>
      </c>
      <c r="U307" s="32">
        <v>23</v>
      </c>
    </row>
    <row r="308" spans="2:21" s="29" customFormat="1" x14ac:dyDescent="0.2">
      <c r="B308" s="32"/>
      <c r="C308" s="32"/>
      <c r="D308" s="32"/>
      <c r="E308" s="32"/>
      <c r="F308" s="32"/>
      <c r="G308" s="32"/>
      <c r="H308" s="50"/>
      <c r="I308" s="50"/>
      <c r="J308" s="49"/>
      <c r="T308" s="32">
        <v>361</v>
      </c>
      <c r="U308" s="32">
        <v>205</v>
      </c>
    </row>
    <row r="309" spans="2:21" s="29" customFormat="1" x14ac:dyDescent="0.2">
      <c r="B309" s="31"/>
      <c r="C309" s="31"/>
      <c r="D309" s="31"/>
      <c r="E309" s="48"/>
      <c r="F309" s="48"/>
      <c r="G309" s="48"/>
      <c r="H309" s="33"/>
      <c r="I309" s="33"/>
    </row>
  </sheetData>
  <autoFilter ref="B1:I1" xr:uid="{2E4D6F9D-A8FD-4ED8-B29B-048F3CA679E0}">
    <sortState xmlns:xlrd2="http://schemas.microsoft.com/office/spreadsheetml/2017/richdata2" ref="B2:I198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2B83-84EB-41F2-B650-11CFB8743EFA}">
  <dimension ref="A1:DG483"/>
  <sheetViews>
    <sheetView zoomScale="91" workbookViewId="0">
      <selection activeCell="E9" sqref="E9"/>
    </sheetView>
  </sheetViews>
  <sheetFormatPr defaultRowHeight="15" x14ac:dyDescent="0.25"/>
  <cols>
    <col min="1" max="1" width="9.140625" style="16"/>
    <col min="2" max="2" width="7.85546875" style="22" bestFit="1" customWidth="1"/>
    <col min="3" max="3" width="17.140625" style="22" bestFit="1" customWidth="1"/>
    <col min="4" max="4" width="14.85546875" style="22" bestFit="1" customWidth="1"/>
    <col min="5" max="5" width="17.7109375" style="22" bestFit="1" customWidth="1"/>
    <col min="6" max="6" width="16.5703125" style="22" bestFit="1" customWidth="1"/>
    <col min="7" max="7" width="14.5703125" style="22" bestFit="1" customWidth="1"/>
    <col min="8" max="8" width="13.42578125" style="22" bestFit="1" customWidth="1"/>
    <col min="9" max="9" width="9.140625" style="16"/>
    <col min="10" max="10" width="7.85546875" style="22" bestFit="1" customWidth="1"/>
    <col min="11" max="11" width="17.140625" style="22" bestFit="1" customWidth="1"/>
    <col min="12" max="12" width="14.85546875" style="22" bestFit="1" customWidth="1"/>
    <col min="13" max="13" width="17.7109375" style="22" bestFit="1" customWidth="1"/>
    <col min="14" max="14" width="16.5703125" style="22" bestFit="1" customWidth="1"/>
    <col min="15" max="15" width="14.5703125" style="22" bestFit="1" customWidth="1"/>
    <col min="16" max="16" width="13.42578125" style="22" bestFit="1" customWidth="1"/>
    <col min="17" max="111" width="9.140625" style="18"/>
  </cols>
  <sheetData>
    <row r="1" spans="2:111" s="16" customFormat="1" x14ac:dyDescent="0.25"/>
    <row r="2" spans="2:111" x14ac:dyDescent="0.25">
      <c r="B2" s="17" t="s">
        <v>27</v>
      </c>
      <c r="C2" s="2" t="s">
        <v>28</v>
      </c>
      <c r="D2" s="2"/>
      <c r="E2" s="2"/>
      <c r="F2" s="2"/>
      <c r="G2" s="2"/>
      <c r="H2" s="2"/>
      <c r="J2" s="17" t="s">
        <v>27</v>
      </c>
      <c r="K2" s="2" t="s">
        <v>2</v>
      </c>
      <c r="L2" s="2"/>
      <c r="M2" s="2"/>
      <c r="N2" s="2"/>
      <c r="O2" s="2"/>
      <c r="P2" s="2"/>
    </row>
    <row r="3" spans="2:111" x14ac:dyDescent="0.25">
      <c r="B3" s="17"/>
      <c r="C3" s="6" t="s">
        <v>29</v>
      </c>
      <c r="D3" s="6" t="s">
        <v>30</v>
      </c>
      <c r="E3" s="6" t="s">
        <v>31</v>
      </c>
      <c r="F3" s="6" t="s">
        <v>32</v>
      </c>
      <c r="G3" s="6" t="s">
        <v>33</v>
      </c>
      <c r="H3" s="6" t="s">
        <v>34</v>
      </c>
      <c r="J3" s="17"/>
      <c r="K3" s="6" t="s">
        <v>29</v>
      </c>
      <c r="L3" s="6" t="s">
        <v>30</v>
      </c>
      <c r="M3" s="6" t="s">
        <v>31</v>
      </c>
      <c r="N3" s="6" t="s">
        <v>32</v>
      </c>
      <c r="O3" s="6" t="s">
        <v>33</v>
      </c>
      <c r="P3" s="6" t="s">
        <v>34</v>
      </c>
    </row>
    <row r="4" spans="2:111" x14ac:dyDescent="0.25">
      <c r="B4" s="19">
        <v>36892</v>
      </c>
      <c r="C4" s="20">
        <v>286.14100000000002</v>
      </c>
      <c r="D4" s="20">
        <v>165.33500000000001</v>
      </c>
      <c r="E4" s="20">
        <v>262.24799999999999</v>
      </c>
      <c r="F4" s="20">
        <v>346.61200000000002</v>
      </c>
      <c r="G4" s="20">
        <v>321.3</v>
      </c>
      <c r="H4" s="20">
        <v>274.69499999999999</v>
      </c>
      <c r="J4" s="19">
        <v>36892</v>
      </c>
      <c r="K4" s="21">
        <v>52.180600000000005</v>
      </c>
      <c r="L4" s="5">
        <v>105.80709999999999</v>
      </c>
      <c r="M4" s="5">
        <v>68.7149</v>
      </c>
      <c r="N4" s="5">
        <v>73.064599999999999</v>
      </c>
      <c r="O4" s="5">
        <v>83.191000000000003</v>
      </c>
      <c r="P4" s="5">
        <v>73.619299999999996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</row>
    <row r="5" spans="2:111" x14ac:dyDescent="0.25">
      <c r="B5" s="19">
        <v>36923</v>
      </c>
      <c r="C5" s="5">
        <v>242.45099999999999</v>
      </c>
      <c r="D5" s="5">
        <v>116.158</v>
      </c>
      <c r="E5" s="5">
        <v>216.68600000000001</v>
      </c>
      <c r="F5" s="5">
        <v>261.40899999999999</v>
      </c>
      <c r="G5" s="5">
        <v>228.81800000000001</v>
      </c>
      <c r="H5" s="5">
        <v>219.12899999999999</v>
      </c>
      <c r="J5" s="19">
        <v>36923</v>
      </c>
      <c r="K5" s="21">
        <v>62.129400000000004</v>
      </c>
      <c r="L5" s="5">
        <v>90.345500000000015</v>
      </c>
      <c r="M5" s="5">
        <v>58.060900000000004</v>
      </c>
      <c r="N5" s="5">
        <v>75.0929</v>
      </c>
      <c r="O5" s="5">
        <v>85.759000000000015</v>
      </c>
      <c r="P5" s="5">
        <v>68.0779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</row>
    <row r="6" spans="2:111" x14ac:dyDescent="0.25">
      <c r="B6" s="19">
        <v>36951</v>
      </c>
      <c r="C6" s="5">
        <v>241.011</v>
      </c>
      <c r="D6" s="5">
        <v>206.21899999999999</v>
      </c>
      <c r="E6" s="5">
        <v>274.11099999999999</v>
      </c>
      <c r="F6" s="5">
        <v>329.51</v>
      </c>
      <c r="G6" s="5">
        <v>325.05399999999997</v>
      </c>
      <c r="H6" s="5">
        <v>271.56599999999997</v>
      </c>
      <c r="J6" s="19">
        <v>36951</v>
      </c>
      <c r="K6" s="21">
        <v>66.027500000000003</v>
      </c>
      <c r="L6" s="5">
        <v>91.941400000000002</v>
      </c>
      <c r="M6" s="5">
        <v>64.076099999999997</v>
      </c>
      <c r="N6" s="5">
        <v>73.668499999999995</v>
      </c>
      <c r="O6" s="5">
        <v>92.0428</v>
      </c>
      <c r="P6" s="5">
        <v>71.8626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</row>
    <row r="7" spans="2:111" x14ac:dyDescent="0.25">
      <c r="B7" s="19">
        <v>36982</v>
      </c>
      <c r="C7" s="5">
        <v>141.124</v>
      </c>
      <c r="D7" s="5">
        <v>264.15600000000001</v>
      </c>
      <c r="E7" s="5">
        <v>223.25800000000001</v>
      </c>
      <c r="F7" s="5">
        <v>172.46700000000001</v>
      </c>
      <c r="G7" s="5">
        <v>176.184</v>
      </c>
      <c r="H7" s="5">
        <v>213.69300000000001</v>
      </c>
      <c r="J7" s="19">
        <v>36982</v>
      </c>
      <c r="K7" s="21">
        <v>65.494500000000002</v>
      </c>
      <c r="L7" s="5">
        <v>55.210599999999999</v>
      </c>
      <c r="M7" s="5">
        <v>62.649100000000004</v>
      </c>
      <c r="N7" s="5">
        <v>67.998900000000006</v>
      </c>
      <c r="O7" s="5">
        <v>76.486800000000002</v>
      </c>
      <c r="P7" s="5">
        <v>63.254400000000004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</row>
    <row r="8" spans="2:111" x14ac:dyDescent="0.25">
      <c r="B8" s="19">
        <v>37012</v>
      </c>
      <c r="C8" s="5">
        <v>98.355000000000004</v>
      </c>
      <c r="D8" s="5">
        <v>374.053</v>
      </c>
      <c r="E8" s="5">
        <v>199.47200000000001</v>
      </c>
      <c r="F8" s="5">
        <v>106.315</v>
      </c>
      <c r="G8" s="5">
        <v>111.964</v>
      </c>
      <c r="H8" s="5">
        <v>189.38300000000001</v>
      </c>
      <c r="J8" s="19">
        <v>37012</v>
      </c>
      <c r="K8" s="21">
        <v>75.211400000000012</v>
      </c>
      <c r="L8" s="5">
        <v>60.312000000000005</v>
      </c>
      <c r="M8" s="5">
        <v>76.619799999999998</v>
      </c>
      <c r="N8" s="5">
        <v>93.502099999999999</v>
      </c>
      <c r="O8" s="5">
        <v>103.58850000000001</v>
      </c>
      <c r="P8" s="5">
        <v>78.3309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</row>
    <row r="9" spans="2:111" x14ac:dyDescent="0.25">
      <c r="B9" s="19">
        <v>37043</v>
      </c>
      <c r="C9" s="5">
        <v>47.497</v>
      </c>
      <c r="D9" s="5">
        <v>293.71800000000002</v>
      </c>
      <c r="E9" s="5">
        <v>143.58600000000001</v>
      </c>
      <c r="F9" s="5">
        <v>43.774000000000001</v>
      </c>
      <c r="G9" s="5">
        <v>61.030999999999999</v>
      </c>
      <c r="H9" s="5">
        <v>136.53100000000001</v>
      </c>
      <c r="J9" s="19">
        <v>37043</v>
      </c>
      <c r="K9" s="21">
        <v>54.527999999999999</v>
      </c>
      <c r="L9" s="5">
        <v>33.588200000000001</v>
      </c>
      <c r="M9" s="5">
        <v>55.042900000000003</v>
      </c>
      <c r="N9" s="5">
        <v>61.294500000000006</v>
      </c>
      <c r="O9" s="5">
        <v>66.959299999999999</v>
      </c>
      <c r="P9" s="5">
        <v>55.174800000000005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</row>
    <row r="10" spans="2:111" x14ac:dyDescent="0.25">
      <c r="B10" s="19">
        <v>37073</v>
      </c>
      <c r="C10" s="5">
        <v>39.387</v>
      </c>
      <c r="D10" s="5">
        <v>264.17599999999999</v>
      </c>
      <c r="E10" s="5">
        <v>160.38200000000001</v>
      </c>
      <c r="F10" s="5">
        <v>19.698</v>
      </c>
      <c r="G10" s="5">
        <v>19.05</v>
      </c>
      <c r="H10" s="5">
        <v>117.087</v>
      </c>
      <c r="J10" s="19">
        <v>37073</v>
      </c>
      <c r="K10" s="21">
        <v>80.818700000000007</v>
      </c>
      <c r="L10" s="5">
        <v>95.855700000000013</v>
      </c>
      <c r="M10" s="5">
        <v>108.90899999999999</v>
      </c>
      <c r="N10" s="5">
        <v>91.482300000000009</v>
      </c>
      <c r="O10" s="5">
        <v>113.3934</v>
      </c>
      <c r="P10" s="5">
        <v>102.29520000000001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</row>
    <row r="11" spans="2:111" x14ac:dyDescent="0.25">
      <c r="B11" s="19">
        <v>37104</v>
      </c>
      <c r="C11" s="5">
        <v>23.282</v>
      </c>
      <c r="D11" s="5">
        <v>213.327</v>
      </c>
      <c r="E11" s="5">
        <v>88.936000000000007</v>
      </c>
      <c r="F11" s="5">
        <v>18.957999999999998</v>
      </c>
      <c r="G11" s="5">
        <v>19.131</v>
      </c>
      <c r="H11" s="5">
        <v>74.027000000000001</v>
      </c>
      <c r="J11" s="19">
        <v>37104</v>
      </c>
      <c r="K11" s="21">
        <v>59.645200000000003</v>
      </c>
      <c r="L11" s="5">
        <v>111.59710000000001</v>
      </c>
      <c r="M11" s="5">
        <v>123.9494</v>
      </c>
      <c r="N11" s="5">
        <v>69.846299999999999</v>
      </c>
      <c r="O11" s="5">
        <v>94.818600000000004</v>
      </c>
      <c r="P11" s="5">
        <v>103.46820000000001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</row>
    <row r="12" spans="2:111" x14ac:dyDescent="0.25">
      <c r="B12" s="19">
        <v>37135</v>
      </c>
      <c r="C12" s="5">
        <v>101.169</v>
      </c>
      <c r="D12" s="5">
        <v>195.762</v>
      </c>
      <c r="E12" s="5">
        <v>155.32599999999999</v>
      </c>
      <c r="F12" s="5">
        <v>94.86</v>
      </c>
      <c r="G12" s="5">
        <v>82.924999999999997</v>
      </c>
      <c r="H12" s="5">
        <v>129.44800000000001</v>
      </c>
      <c r="J12" s="19">
        <v>37135</v>
      </c>
      <c r="K12" s="21">
        <v>85.506500000000017</v>
      </c>
      <c r="L12" s="5">
        <v>112.21020000000001</v>
      </c>
      <c r="M12" s="5">
        <v>119.3252</v>
      </c>
      <c r="N12" s="5">
        <v>81.814300000000003</v>
      </c>
      <c r="O12" s="5">
        <v>62.092399999999998</v>
      </c>
      <c r="P12" s="5">
        <v>104.25920000000002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</row>
    <row r="13" spans="2:111" x14ac:dyDescent="0.25">
      <c r="B13" s="19">
        <v>37165</v>
      </c>
      <c r="C13" s="5">
        <v>150.059</v>
      </c>
      <c r="D13" s="5">
        <v>132.714</v>
      </c>
      <c r="E13" s="5">
        <v>176.15899999999999</v>
      </c>
      <c r="F13" s="5">
        <v>160.708</v>
      </c>
      <c r="G13" s="5">
        <v>142.39400000000001</v>
      </c>
      <c r="H13" s="5">
        <v>149.07499999999999</v>
      </c>
      <c r="J13" s="19">
        <v>37165</v>
      </c>
      <c r="K13" s="21">
        <v>57.542999999999999</v>
      </c>
      <c r="L13" s="5">
        <v>75.149500000000003</v>
      </c>
      <c r="M13" s="5">
        <v>67.642300000000006</v>
      </c>
      <c r="N13" s="5">
        <v>62.282100000000007</v>
      </c>
      <c r="O13" s="5">
        <v>64.363600000000005</v>
      </c>
      <c r="P13" s="5">
        <v>67.011200000000002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</row>
    <row r="14" spans="2:111" x14ac:dyDescent="0.25">
      <c r="B14" s="19">
        <v>37196</v>
      </c>
      <c r="C14" s="5">
        <v>206.089</v>
      </c>
      <c r="D14" s="5">
        <v>126.88200000000001</v>
      </c>
      <c r="E14" s="5">
        <v>179.059</v>
      </c>
      <c r="F14" s="5">
        <v>224.83099999999999</v>
      </c>
      <c r="G14" s="5">
        <v>206.27099999999999</v>
      </c>
      <c r="H14" s="5">
        <v>173.01599999999999</v>
      </c>
      <c r="J14" s="19">
        <v>37196</v>
      </c>
      <c r="K14" s="21">
        <v>66.616900000000001</v>
      </c>
      <c r="L14" s="5">
        <v>113.44069999999999</v>
      </c>
      <c r="M14" s="5">
        <v>75.83890000000001</v>
      </c>
      <c r="N14" s="5">
        <v>53.871299999999998</v>
      </c>
      <c r="O14" s="5">
        <v>49.687000000000005</v>
      </c>
      <c r="P14" s="5">
        <v>81.169600000000003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</row>
    <row r="15" spans="2:111" x14ac:dyDescent="0.25">
      <c r="B15" s="19">
        <v>37226</v>
      </c>
      <c r="C15" s="5">
        <v>251.57300000000001</v>
      </c>
      <c r="D15" s="5">
        <v>219.65600000000001</v>
      </c>
      <c r="E15" s="5">
        <v>261.23500000000001</v>
      </c>
      <c r="F15" s="5">
        <v>319.16800000000001</v>
      </c>
      <c r="G15" s="5">
        <v>263.69900000000001</v>
      </c>
      <c r="H15" s="5">
        <v>242.364</v>
      </c>
      <c r="J15" s="19">
        <v>37226</v>
      </c>
      <c r="K15" s="21">
        <v>54.235000000000007</v>
      </c>
      <c r="L15" s="5">
        <v>57.823299999999996</v>
      </c>
      <c r="M15" s="5">
        <v>54.890800000000006</v>
      </c>
      <c r="N15" s="5">
        <v>36.236600000000003</v>
      </c>
      <c r="O15" s="5">
        <v>40.958500000000001</v>
      </c>
      <c r="P15" s="5">
        <v>55.470300000000002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</row>
    <row r="16" spans="2:111" x14ac:dyDescent="0.25">
      <c r="B16" s="19">
        <v>37257</v>
      </c>
      <c r="C16" s="5">
        <v>210.14500000000001</v>
      </c>
      <c r="D16" s="5">
        <v>130.61500000000001</v>
      </c>
      <c r="E16" s="5">
        <v>203.95099999999999</v>
      </c>
      <c r="F16" s="5">
        <v>301.23399999999998</v>
      </c>
      <c r="G16" s="5">
        <v>312.37099999999998</v>
      </c>
      <c r="H16" s="5">
        <v>219.21199999999999</v>
      </c>
      <c r="J16" s="19">
        <v>37257</v>
      </c>
      <c r="K16" s="21">
        <v>73.523700000000005</v>
      </c>
      <c r="L16" s="5">
        <v>102.32560000000001</v>
      </c>
      <c r="M16" s="5">
        <v>75.705100000000002</v>
      </c>
      <c r="N16" s="5">
        <v>71.848100000000002</v>
      </c>
      <c r="O16" s="5">
        <v>63.455200000000005</v>
      </c>
      <c r="P16" s="5">
        <v>77.056399999999996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</row>
    <row r="17" spans="2:111" x14ac:dyDescent="0.25">
      <c r="B17" s="19">
        <v>37288</v>
      </c>
      <c r="C17" s="5">
        <v>287.93200000000002</v>
      </c>
      <c r="D17" s="5">
        <v>120.592</v>
      </c>
      <c r="E17" s="5">
        <v>247.184</v>
      </c>
      <c r="F17" s="5">
        <v>316.48700000000002</v>
      </c>
      <c r="G17" s="5">
        <v>265.83</v>
      </c>
      <c r="H17" s="5">
        <v>247.773</v>
      </c>
      <c r="J17" s="19">
        <v>37288</v>
      </c>
      <c r="K17" s="21">
        <v>46.994799999999998</v>
      </c>
      <c r="L17" s="5">
        <v>65.337199999999996</v>
      </c>
      <c r="M17" s="5">
        <v>43.901499999999999</v>
      </c>
      <c r="N17" s="5">
        <v>66.876800000000003</v>
      </c>
      <c r="O17" s="5">
        <v>95.445000000000007</v>
      </c>
      <c r="P17" s="5">
        <v>57.568399999999997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</row>
    <row r="18" spans="2:111" x14ac:dyDescent="0.25">
      <c r="B18" s="19">
        <v>37316</v>
      </c>
      <c r="C18" s="5">
        <v>201.73699999999999</v>
      </c>
      <c r="D18" s="5">
        <v>256.33600000000001</v>
      </c>
      <c r="E18" s="5">
        <v>275.62299999999999</v>
      </c>
      <c r="F18" s="5">
        <v>268.81599999999997</v>
      </c>
      <c r="G18" s="5">
        <v>265.74700000000001</v>
      </c>
      <c r="H18" s="5">
        <v>260.565</v>
      </c>
      <c r="J18" s="19">
        <v>37316</v>
      </c>
      <c r="K18" s="21">
        <v>69.079499999999996</v>
      </c>
      <c r="L18" s="5">
        <v>35.9026</v>
      </c>
      <c r="M18" s="5">
        <v>40.911700000000003</v>
      </c>
      <c r="N18" s="5">
        <v>98.155900000000003</v>
      </c>
      <c r="O18" s="5">
        <v>102.02030000000001</v>
      </c>
      <c r="P18" s="5">
        <v>62.563199999999995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</row>
    <row r="19" spans="2:111" x14ac:dyDescent="0.25">
      <c r="B19" s="19">
        <v>37347</v>
      </c>
      <c r="C19" s="5">
        <v>149.983</v>
      </c>
      <c r="D19" s="5">
        <v>339.35300000000001</v>
      </c>
      <c r="E19" s="5">
        <v>258.96899999999999</v>
      </c>
      <c r="F19" s="5">
        <v>148.28800000000001</v>
      </c>
      <c r="G19" s="5">
        <v>185.09</v>
      </c>
      <c r="H19" s="5">
        <v>243.31800000000001</v>
      </c>
      <c r="J19" s="19">
        <v>37347</v>
      </c>
      <c r="K19" s="21">
        <v>65.241</v>
      </c>
      <c r="L19" s="5">
        <v>59.552599999999998</v>
      </c>
      <c r="M19" s="5">
        <v>53.127099999999999</v>
      </c>
      <c r="N19" s="5">
        <v>85.088800000000006</v>
      </c>
      <c r="O19" s="5">
        <v>85.092600000000004</v>
      </c>
      <c r="P19" s="5">
        <v>63.998699999999999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</row>
    <row r="20" spans="2:111" x14ac:dyDescent="0.25">
      <c r="B20" s="19">
        <v>37377</v>
      </c>
      <c r="C20" s="5">
        <v>101.03400000000001</v>
      </c>
      <c r="D20" s="5">
        <v>404.78500000000003</v>
      </c>
      <c r="E20" s="5">
        <v>225.148</v>
      </c>
      <c r="F20" s="5">
        <v>91.945999999999998</v>
      </c>
      <c r="G20" s="5">
        <v>105.488</v>
      </c>
      <c r="H20" s="5">
        <v>205.56399999999999</v>
      </c>
      <c r="J20" s="19">
        <v>37377</v>
      </c>
      <c r="K20" s="21">
        <v>87.241600000000005</v>
      </c>
      <c r="L20" s="5">
        <v>56.126400000000004</v>
      </c>
      <c r="M20" s="5">
        <v>74.6434</v>
      </c>
      <c r="N20" s="5">
        <v>103.24310000000001</v>
      </c>
      <c r="O20" s="5">
        <v>110.83900000000001</v>
      </c>
      <c r="P20" s="5">
        <v>83.21690000000001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</row>
    <row r="21" spans="2:111" x14ac:dyDescent="0.25">
      <c r="B21" s="19">
        <v>37408</v>
      </c>
      <c r="C21" s="5">
        <v>28.353999999999999</v>
      </c>
      <c r="D21" s="5">
        <v>357.34899999999999</v>
      </c>
      <c r="E21" s="5">
        <v>131.74600000000001</v>
      </c>
      <c r="F21" s="5">
        <v>24.062999999999999</v>
      </c>
      <c r="G21" s="5">
        <v>42.518999999999998</v>
      </c>
      <c r="H21" s="5">
        <v>127.751</v>
      </c>
      <c r="J21" s="19">
        <v>37408</v>
      </c>
      <c r="K21" s="21">
        <v>82.581900000000005</v>
      </c>
      <c r="L21" s="5">
        <v>76.049599999999998</v>
      </c>
      <c r="M21" s="5">
        <v>103.33640000000001</v>
      </c>
      <c r="N21" s="5">
        <v>93.425200000000004</v>
      </c>
      <c r="O21" s="5">
        <v>114.01859999999999</v>
      </c>
      <c r="P21" s="5">
        <v>97.083000000000013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</row>
    <row r="22" spans="2:111" x14ac:dyDescent="0.25">
      <c r="B22" s="19">
        <v>37438</v>
      </c>
      <c r="C22" s="5">
        <v>36.677999999999997</v>
      </c>
      <c r="D22" s="5">
        <v>275.67200000000003</v>
      </c>
      <c r="E22" s="5">
        <v>162.452</v>
      </c>
      <c r="F22" s="5">
        <v>24.283000000000001</v>
      </c>
      <c r="G22" s="5">
        <v>20.873000000000001</v>
      </c>
      <c r="H22" s="5">
        <v>115.836</v>
      </c>
      <c r="J22" s="19">
        <v>37438</v>
      </c>
      <c r="K22" s="21">
        <v>75.457000000000008</v>
      </c>
      <c r="L22" s="5">
        <v>122.33940000000001</v>
      </c>
      <c r="M22" s="5">
        <v>97.811199999999999</v>
      </c>
      <c r="N22" s="5">
        <v>90.780799999999999</v>
      </c>
      <c r="O22" s="5">
        <v>107.92940000000002</v>
      </c>
      <c r="P22" s="5">
        <v>101.07670000000002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</row>
    <row r="23" spans="2:111" x14ac:dyDescent="0.25">
      <c r="B23" s="19">
        <v>37469</v>
      </c>
      <c r="C23" s="5">
        <v>56.823999999999998</v>
      </c>
      <c r="D23" s="5">
        <v>219.011</v>
      </c>
      <c r="E23" s="5">
        <v>132.76</v>
      </c>
      <c r="F23" s="5">
        <v>28.209</v>
      </c>
      <c r="G23" s="5">
        <v>12.624000000000001</v>
      </c>
      <c r="H23" s="5">
        <v>99.692999999999998</v>
      </c>
      <c r="J23" s="19">
        <v>37469</v>
      </c>
      <c r="K23" s="21">
        <v>54.333799999999997</v>
      </c>
      <c r="L23" s="5">
        <v>122.13679999999999</v>
      </c>
      <c r="M23" s="5">
        <v>115.02360000000002</v>
      </c>
      <c r="N23" s="5">
        <v>53.764300000000006</v>
      </c>
      <c r="O23" s="5">
        <v>81.24260000000001</v>
      </c>
      <c r="P23" s="5">
        <v>97.231600000000014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</row>
    <row r="24" spans="2:111" x14ac:dyDescent="0.25">
      <c r="B24" s="19">
        <v>37500</v>
      </c>
      <c r="C24" s="5">
        <v>66.685000000000002</v>
      </c>
      <c r="D24" s="5">
        <v>148.06100000000001</v>
      </c>
      <c r="E24" s="5">
        <v>131.292</v>
      </c>
      <c r="F24" s="5">
        <v>97.572000000000003</v>
      </c>
      <c r="G24" s="5">
        <v>69.787000000000006</v>
      </c>
      <c r="H24" s="5">
        <v>101.245</v>
      </c>
      <c r="J24" s="19">
        <v>37500</v>
      </c>
      <c r="K24" s="21">
        <v>82.27600000000001</v>
      </c>
      <c r="L24" s="5">
        <v>143.4641</v>
      </c>
      <c r="M24" s="5">
        <v>138.19230000000002</v>
      </c>
      <c r="N24" s="5">
        <v>87.082300000000004</v>
      </c>
      <c r="O24" s="5">
        <v>74.373000000000005</v>
      </c>
      <c r="P24" s="5">
        <v>118.22750000000002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</row>
    <row r="25" spans="2:111" x14ac:dyDescent="0.25">
      <c r="B25" s="19">
        <v>37530</v>
      </c>
      <c r="C25" s="5">
        <v>129.90100000000001</v>
      </c>
      <c r="D25" s="5">
        <v>162.797</v>
      </c>
      <c r="E25" s="5">
        <v>195.28700000000001</v>
      </c>
      <c r="F25" s="5">
        <v>150.69200000000001</v>
      </c>
      <c r="G25" s="5">
        <v>135.31200000000001</v>
      </c>
      <c r="H25" s="5">
        <v>154.61500000000001</v>
      </c>
      <c r="J25" s="19">
        <v>37530</v>
      </c>
      <c r="K25" s="21">
        <v>61.253300000000003</v>
      </c>
      <c r="L25" s="5">
        <v>78.655300000000011</v>
      </c>
      <c r="M25" s="5">
        <v>70.954600000000013</v>
      </c>
      <c r="N25" s="5">
        <v>60.976100000000002</v>
      </c>
      <c r="O25" s="5">
        <v>56.596600000000002</v>
      </c>
      <c r="P25" s="5">
        <v>69.698999999999998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</row>
    <row r="26" spans="2:111" x14ac:dyDescent="0.25">
      <c r="B26" s="19">
        <v>37561</v>
      </c>
      <c r="C26" s="5">
        <v>135.94800000000001</v>
      </c>
      <c r="D26" s="5">
        <v>168.42599999999999</v>
      </c>
      <c r="E26" s="5">
        <v>196.90600000000001</v>
      </c>
      <c r="F26" s="5">
        <v>170.99700000000001</v>
      </c>
      <c r="G26" s="5">
        <v>150.35</v>
      </c>
      <c r="H26" s="5">
        <v>160.828</v>
      </c>
      <c r="J26" s="19">
        <v>37561</v>
      </c>
      <c r="K26" s="21">
        <v>86.092800000000011</v>
      </c>
      <c r="L26" s="5">
        <v>117.45310000000001</v>
      </c>
      <c r="M26" s="5">
        <v>84.186500000000009</v>
      </c>
      <c r="N26" s="5">
        <v>81.876599999999996</v>
      </c>
      <c r="O26" s="5">
        <v>97.657399999999996</v>
      </c>
      <c r="P26" s="5">
        <v>94.066700000000012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</row>
    <row r="27" spans="2:111" x14ac:dyDescent="0.25">
      <c r="B27" s="19">
        <v>37591</v>
      </c>
      <c r="C27" s="5">
        <v>252.08500000000001</v>
      </c>
      <c r="D27" s="5">
        <v>152.20699999999999</v>
      </c>
      <c r="E27" s="5">
        <v>243.904</v>
      </c>
      <c r="F27" s="5">
        <v>278.709</v>
      </c>
      <c r="G27" s="5">
        <v>230.57900000000001</v>
      </c>
      <c r="H27" s="5">
        <v>227.55799999999999</v>
      </c>
      <c r="J27" s="19">
        <v>37591</v>
      </c>
      <c r="K27" s="21">
        <v>48.670900000000003</v>
      </c>
      <c r="L27" s="5">
        <v>91.953400000000002</v>
      </c>
      <c r="M27" s="5">
        <v>65.373000000000005</v>
      </c>
      <c r="N27" s="5">
        <v>53.289300000000004</v>
      </c>
      <c r="O27" s="5">
        <v>59.3977</v>
      </c>
      <c r="P27" s="5">
        <v>66.275199999999998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</row>
    <row r="28" spans="2:111" x14ac:dyDescent="0.25">
      <c r="B28" s="19">
        <v>37622</v>
      </c>
      <c r="C28" s="5">
        <v>251.10300000000001</v>
      </c>
      <c r="D28" s="5">
        <v>72.215000000000003</v>
      </c>
      <c r="E28" s="5">
        <v>205.47</v>
      </c>
      <c r="F28" s="5">
        <v>329.63400000000001</v>
      </c>
      <c r="G28" s="5">
        <v>262.14999999999998</v>
      </c>
      <c r="H28" s="5">
        <v>205.554</v>
      </c>
      <c r="J28" s="19">
        <v>37622</v>
      </c>
      <c r="K28" s="21">
        <v>62.968299999999999</v>
      </c>
      <c r="L28" s="5">
        <v>144.15709999999999</v>
      </c>
      <c r="M28" s="5">
        <v>78.086600000000004</v>
      </c>
      <c r="N28" s="5">
        <v>72.147199999999998</v>
      </c>
      <c r="O28" s="5">
        <v>65.807699999999997</v>
      </c>
      <c r="P28" s="5">
        <v>87.835100000000011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</row>
    <row r="29" spans="2:111" x14ac:dyDescent="0.25">
      <c r="B29" s="19">
        <v>37653</v>
      </c>
      <c r="C29" s="5">
        <v>233.51599999999999</v>
      </c>
      <c r="D29" s="5">
        <v>115.349</v>
      </c>
      <c r="E29" s="5">
        <v>233.07300000000001</v>
      </c>
      <c r="F29" s="5">
        <v>296.89699999999999</v>
      </c>
      <c r="G29" s="5">
        <v>333.34</v>
      </c>
      <c r="H29" s="5">
        <v>239.59899999999999</v>
      </c>
      <c r="J29" s="19">
        <v>37653</v>
      </c>
      <c r="K29" s="21">
        <v>72.757000000000005</v>
      </c>
      <c r="L29" s="5">
        <v>91.190600000000003</v>
      </c>
      <c r="M29" s="5">
        <v>53.364100000000001</v>
      </c>
      <c r="N29" s="5">
        <v>84.068700000000007</v>
      </c>
      <c r="O29" s="5">
        <v>76.799400000000006</v>
      </c>
      <c r="P29" s="5">
        <v>71.10860000000001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</row>
    <row r="30" spans="2:111" x14ac:dyDescent="0.25">
      <c r="B30" s="19">
        <v>37681</v>
      </c>
      <c r="C30" s="5">
        <v>284.80599999999998</v>
      </c>
      <c r="D30" s="5">
        <v>176.416</v>
      </c>
      <c r="E30" s="5">
        <v>259.27</v>
      </c>
      <c r="F30" s="5">
        <v>384.46499999999997</v>
      </c>
      <c r="G30" s="5">
        <v>319.15699999999998</v>
      </c>
      <c r="H30" s="5">
        <v>274.10500000000002</v>
      </c>
      <c r="J30" s="19">
        <v>37681</v>
      </c>
      <c r="K30" s="21">
        <v>65.215299999999999</v>
      </c>
      <c r="L30" s="5">
        <v>68.722500000000011</v>
      </c>
      <c r="M30" s="5">
        <v>56.209500000000006</v>
      </c>
      <c r="N30" s="5">
        <v>60.78540000000001</v>
      </c>
      <c r="O30" s="5">
        <v>70.243600000000001</v>
      </c>
      <c r="P30" s="5">
        <v>62.572000000000003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</row>
    <row r="31" spans="2:111" x14ac:dyDescent="0.25">
      <c r="B31" s="19">
        <v>37712</v>
      </c>
      <c r="C31" s="5">
        <v>149.53899999999999</v>
      </c>
      <c r="D31" s="5">
        <v>295.48</v>
      </c>
      <c r="E31" s="5">
        <v>235.155</v>
      </c>
      <c r="F31" s="5">
        <v>205.34200000000001</v>
      </c>
      <c r="G31" s="5">
        <v>189.33600000000001</v>
      </c>
      <c r="H31" s="5">
        <v>230.393</v>
      </c>
      <c r="J31" s="19">
        <v>37712</v>
      </c>
      <c r="K31" s="21">
        <v>82.644500000000008</v>
      </c>
      <c r="L31" s="5">
        <v>60.709500000000006</v>
      </c>
      <c r="M31" s="5">
        <v>64.775900000000007</v>
      </c>
      <c r="N31" s="5">
        <v>80.154899999999998</v>
      </c>
      <c r="O31" s="5">
        <v>83.821000000000012</v>
      </c>
      <c r="P31" s="5">
        <v>72.400999999999996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</row>
    <row r="32" spans="2:111" x14ac:dyDescent="0.25">
      <c r="B32" s="19">
        <v>37742</v>
      </c>
      <c r="C32" s="5">
        <v>86.713999999999999</v>
      </c>
      <c r="D32" s="5">
        <v>379.91399999999999</v>
      </c>
      <c r="E32" s="5">
        <v>226.023</v>
      </c>
      <c r="F32" s="5">
        <v>97.742000000000004</v>
      </c>
      <c r="G32" s="5">
        <v>94.1</v>
      </c>
      <c r="H32" s="5">
        <v>197.78800000000001</v>
      </c>
      <c r="J32" s="19">
        <v>37742</v>
      </c>
      <c r="K32" s="21">
        <v>102.1622</v>
      </c>
      <c r="L32" s="5">
        <v>66.892399999999995</v>
      </c>
      <c r="M32" s="5">
        <v>87.101100000000002</v>
      </c>
      <c r="N32" s="5">
        <v>107.5866</v>
      </c>
      <c r="O32" s="5">
        <v>115.6619</v>
      </c>
      <c r="P32" s="5">
        <v>95.811199999999999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</row>
    <row r="33" spans="2:111" x14ac:dyDescent="0.25">
      <c r="B33" s="19">
        <v>37773</v>
      </c>
      <c r="C33" s="5">
        <v>40.825000000000003</v>
      </c>
      <c r="D33" s="5">
        <v>311.44900000000001</v>
      </c>
      <c r="E33" s="5">
        <v>196.114</v>
      </c>
      <c r="F33" s="5">
        <v>27.786000000000001</v>
      </c>
      <c r="G33" s="5">
        <v>61.808999999999997</v>
      </c>
      <c r="H33" s="5">
        <v>150.85900000000001</v>
      </c>
      <c r="J33" s="19">
        <v>37773</v>
      </c>
      <c r="K33" s="21">
        <v>100.82480000000001</v>
      </c>
      <c r="L33" s="5">
        <v>68.031800000000004</v>
      </c>
      <c r="M33" s="5">
        <v>90.575900000000004</v>
      </c>
      <c r="N33" s="5">
        <v>116.2367</v>
      </c>
      <c r="O33" s="5">
        <v>124.5629</v>
      </c>
      <c r="P33" s="5">
        <v>99.066100000000006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</row>
    <row r="34" spans="2:111" x14ac:dyDescent="0.25">
      <c r="B34" s="19">
        <v>37803</v>
      </c>
      <c r="C34" s="5">
        <v>12.714</v>
      </c>
      <c r="D34" s="5">
        <v>293.529</v>
      </c>
      <c r="E34" s="5">
        <v>116.086</v>
      </c>
      <c r="F34" s="5">
        <v>8.8710000000000004</v>
      </c>
      <c r="G34" s="5">
        <v>15.234999999999999</v>
      </c>
      <c r="H34" s="5">
        <v>100.538</v>
      </c>
      <c r="J34" s="19">
        <v>37803</v>
      </c>
      <c r="K34" s="21">
        <v>100.18260000000001</v>
      </c>
      <c r="L34" s="5">
        <v>100.59930000000001</v>
      </c>
      <c r="M34" s="5">
        <v>115.16669999999999</v>
      </c>
      <c r="N34" s="5">
        <v>115.5204</v>
      </c>
      <c r="O34" s="5">
        <v>133.6962</v>
      </c>
      <c r="P34" s="5">
        <v>115.78789999999999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</row>
    <row r="35" spans="2:111" x14ac:dyDescent="0.25">
      <c r="B35" s="19">
        <v>37834</v>
      </c>
      <c r="C35" s="5">
        <v>46.533999999999999</v>
      </c>
      <c r="D35" s="5">
        <v>223.28299999999999</v>
      </c>
      <c r="E35" s="5">
        <v>129.785</v>
      </c>
      <c r="F35" s="5">
        <v>36.33</v>
      </c>
      <c r="G35" s="5">
        <v>49.45</v>
      </c>
      <c r="H35" s="5">
        <v>106.313</v>
      </c>
      <c r="J35" s="19">
        <v>37834</v>
      </c>
      <c r="K35" s="21">
        <v>87.964700000000008</v>
      </c>
      <c r="L35" s="5">
        <v>119.23130000000002</v>
      </c>
      <c r="M35" s="5">
        <v>113.76980000000002</v>
      </c>
      <c r="N35" s="5">
        <v>103.3436</v>
      </c>
      <c r="O35" s="5">
        <v>116.5234</v>
      </c>
      <c r="P35" s="5">
        <v>112.14880000000001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</row>
    <row r="36" spans="2:111" x14ac:dyDescent="0.25">
      <c r="B36" s="19">
        <v>37865</v>
      </c>
      <c r="C36" s="5">
        <v>92.655000000000001</v>
      </c>
      <c r="D36" s="5">
        <v>196.60599999999999</v>
      </c>
      <c r="E36" s="5">
        <v>142.02699999999999</v>
      </c>
      <c r="F36" s="5">
        <v>92.658000000000001</v>
      </c>
      <c r="G36" s="5">
        <v>66.239000000000004</v>
      </c>
      <c r="H36" s="5">
        <v>122.751</v>
      </c>
      <c r="J36" s="19">
        <v>37865</v>
      </c>
      <c r="K36" s="21">
        <v>89.533600000000007</v>
      </c>
      <c r="L36" s="5">
        <v>110.00709999999999</v>
      </c>
      <c r="M36" s="5">
        <v>125.08760000000001</v>
      </c>
      <c r="N36" s="5">
        <v>79.264700000000005</v>
      </c>
      <c r="O36" s="5">
        <v>86.537400000000005</v>
      </c>
      <c r="P36" s="5">
        <v>109.25190000000001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</row>
    <row r="37" spans="2:111" x14ac:dyDescent="0.25">
      <c r="B37" s="19">
        <v>37895</v>
      </c>
      <c r="C37" s="5">
        <v>148.21100000000001</v>
      </c>
      <c r="D37" s="5">
        <v>162.40299999999999</v>
      </c>
      <c r="E37" s="5">
        <v>177.88800000000001</v>
      </c>
      <c r="F37" s="5">
        <v>197.86</v>
      </c>
      <c r="G37" s="5">
        <v>178.09700000000001</v>
      </c>
      <c r="H37" s="5">
        <v>160.13800000000001</v>
      </c>
      <c r="J37" s="19">
        <v>37895</v>
      </c>
      <c r="K37" s="21">
        <v>73.114900000000006</v>
      </c>
      <c r="L37" s="5">
        <v>69.892600000000002</v>
      </c>
      <c r="M37" s="5">
        <v>69.475099999999998</v>
      </c>
      <c r="N37" s="5">
        <v>61.983900000000006</v>
      </c>
      <c r="O37" s="5">
        <v>57.944500000000005</v>
      </c>
      <c r="P37" s="5">
        <v>73.147000000000006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</row>
    <row r="38" spans="2:111" x14ac:dyDescent="0.25">
      <c r="B38" s="19">
        <v>37926</v>
      </c>
      <c r="C38" s="5">
        <v>139.29300000000001</v>
      </c>
      <c r="D38" s="5">
        <v>165.04</v>
      </c>
      <c r="E38" s="5">
        <v>191.947</v>
      </c>
      <c r="F38" s="5">
        <v>201.32400000000001</v>
      </c>
      <c r="G38" s="5">
        <v>213.03299999999999</v>
      </c>
      <c r="H38" s="5">
        <v>169.459</v>
      </c>
      <c r="J38" s="19">
        <v>37926</v>
      </c>
      <c r="K38" s="21">
        <v>80.655600000000007</v>
      </c>
      <c r="L38" s="5">
        <v>105.0317</v>
      </c>
      <c r="M38" s="5">
        <v>97.366900000000001</v>
      </c>
      <c r="N38" s="5">
        <v>59.752200000000009</v>
      </c>
      <c r="O38" s="5">
        <v>75.895799999999994</v>
      </c>
      <c r="P38" s="5">
        <v>90.489200000000011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</row>
    <row r="39" spans="2:111" x14ac:dyDescent="0.25">
      <c r="B39" s="19">
        <v>37956</v>
      </c>
      <c r="C39" s="5">
        <v>227.005</v>
      </c>
      <c r="D39" s="5">
        <v>118.85899999999999</v>
      </c>
      <c r="E39" s="5">
        <v>233.60599999999999</v>
      </c>
      <c r="F39" s="5">
        <v>238.31299999999999</v>
      </c>
      <c r="G39" s="5">
        <v>220.55600000000001</v>
      </c>
      <c r="H39" s="5">
        <v>202.32</v>
      </c>
      <c r="J39" s="19">
        <v>37956</v>
      </c>
      <c r="K39" s="21">
        <v>50.69</v>
      </c>
      <c r="L39" s="5">
        <v>94.705600000000004</v>
      </c>
      <c r="M39" s="5">
        <v>51.467300000000002</v>
      </c>
      <c r="N39" s="5">
        <v>53.344799999999999</v>
      </c>
      <c r="O39" s="5">
        <v>59.177</v>
      </c>
      <c r="P39" s="5">
        <v>62.478200000000008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</row>
    <row r="40" spans="2:111" x14ac:dyDescent="0.25">
      <c r="B40" s="19">
        <v>37987</v>
      </c>
      <c r="C40" s="5">
        <v>292.553</v>
      </c>
      <c r="D40" s="5">
        <v>124.643</v>
      </c>
      <c r="E40" s="5">
        <v>197.809</v>
      </c>
      <c r="F40" s="5">
        <v>372.38299999999998</v>
      </c>
      <c r="G40" s="5">
        <v>411.96600000000001</v>
      </c>
      <c r="H40" s="5">
        <v>242.792</v>
      </c>
      <c r="J40" s="19">
        <v>37987</v>
      </c>
      <c r="K40" s="21">
        <v>56.3675</v>
      </c>
      <c r="L40" s="5">
        <v>103.35480000000001</v>
      </c>
      <c r="M40" s="5">
        <v>67.876199999999997</v>
      </c>
      <c r="N40" s="5">
        <v>42.858400000000003</v>
      </c>
      <c r="O40" s="5">
        <v>42.776400000000002</v>
      </c>
      <c r="P40" s="5">
        <v>72.198700000000002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</row>
    <row r="41" spans="2:111" x14ac:dyDescent="0.25">
      <c r="B41" s="19">
        <v>38018</v>
      </c>
      <c r="C41" s="5">
        <v>237.601</v>
      </c>
      <c r="D41" s="5">
        <v>140.75</v>
      </c>
      <c r="E41" s="5">
        <v>191.738</v>
      </c>
      <c r="F41" s="5">
        <v>387.06099999999998</v>
      </c>
      <c r="G41" s="5">
        <v>432.029</v>
      </c>
      <c r="H41" s="5">
        <v>250.89099999999999</v>
      </c>
      <c r="J41" s="19">
        <v>38018</v>
      </c>
      <c r="K41" s="21">
        <v>76.8048</v>
      </c>
      <c r="L41" s="5">
        <v>86.724300000000014</v>
      </c>
      <c r="M41" s="5">
        <v>62.334800000000001</v>
      </c>
      <c r="N41" s="5">
        <v>46.854399999999998</v>
      </c>
      <c r="O41" s="5">
        <v>45.982300000000002</v>
      </c>
      <c r="P41" s="5">
        <v>68.102599999999995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</row>
    <row r="42" spans="2:111" x14ac:dyDescent="0.25">
      <c r="B42" s="19">
        <v>38047</v>
      </c>
      <c r="C42" s="5">
        <v>209.50899999999999</v>
      </c>
      <c r="D42" s="5">
        <v>218.381</v>
      </c>
      <c r="E42" s="5">
        <v>284.17899999999997</v>
      </c>
      <c r="F42" s="5">
        <v>314.178</v>
      </c>
      <c r="G42" s="5">
        <v>322.77</v>
      </c>
      <c r="H42" s="5">
        <v>276.48899999999998</v>
      </c>
      <c r="J42" s="19">
        <v>38047</v>
      </c>
      <c r="K42" s="21">
        <v>83.763500000000008</v>
      </c>
      <c r="L42" s="5">
        <v>65.509900000000002</v>
      </c>
      <c r="M42" s="5">
        <v>52.284400000000005</v>
      </c>
      <c r="N42" s="5">
        <v>90.8202</v>
      </c>
      <c r="O42" s="5">
        <v>91.762699999999995</v>
      </c>
      <c r="P42" s="5">
        <v>71.773299999999992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</row>
    <row r="43" spans="2:111" x14ac:dyDescent="0.25">
      <c r="B43" s="19">
        <v>38078</v>
      </c>
      <c r="C43" s="5">
        <v>143.511</v>
      </c>
      <c r="D43" s="5">
        <v>301.68099999999998</v>
      </c>
      <c r="E43" s="5">
        <v>214.24299999999999</v>
      </c>
      <c r="F43" s="5">
        <v>191.571</v>
      </c>
      <c r="G43" s="5">
        <v>187.45500000000001</v>
      </c>
      <c r="H43" s="5">
        <v>219.31399999999999</v>
      </c>
      <c r="J43" s="19">
        <v>38078</v>
      </c>
      <c r="K43" s="21">
        <v>86.46350000000001</v>
      </c>
      <c r="L43" s="5">
        <v>76.635300000000001</v>
      </c>
      <c r="M43" s="5">
        <v>74.762</v>
      </c>
      <c r="N43" s="5">
        <v>100.0498</v>
      </c>
      <c r="O43" s="5">
        <v>106.8377</v>
      </c>
      <c r="P43" s="5">
        <v>83.665700000000015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</row>
    <row r="44" spans="2:111" x14ac:dyDescent="0.25">
      <c r="B44" s="19">
        <v>38108</v>
      </c>
      <c r="C44" s="5">
        <v>71.022999999999996</v>
      </c>
      <c r="D44" s="5">
        <v>394.48899999999998</v>
      </c>
      <c r="E44" s="5">
        <v>182.87</v>
      </c>
      <c r="F44" s="5">
        <v>68.058000000000007</v>
      </c>
      <c r="G44" s="5">
        <v>76.191999999999993</v>
      </c>
      <c r="H44" s="5">
        <v>177.27</v>
      </c>
      <c r="J44" s="19">
        <v>38108</v>
      </c>
      <c r="K44" s="21">
        <v>68.480200000000011</v>
      </c>
      <c r="L44" s="5">
        <v>50.587800000000001</v>
      </c>
      <c r="M44" s="5">
        <v>69.137500000000003</v>
      </c>
      <c r="N44" s="5">
        <v>78.734300000000005</v>
      </c>
      <c r="O44" s="5">
        <v>88.542200000000008</v>
      </c>
      <c r="P44" s="5">
        <v>71.369299999999996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</row>
    <row r="45" spans="2:111" x14ac:dyDescent="0.25">
      <c r="B45" s="19">
        <v>38139</v>
      </c>
      <c r="C45" s="5">
        <v>39.203000000000003</v>
      </c>
      <c r="D45" s="5">
        <v>287.779</v>
      </c>
      <c r="E45" s="5">
        <v>156.87</v>
      </c>
      <c r="F45" s="5">
        <v>27.234000000000002</v>
      </c>
      <c r="G45" s="5">
        <v>40.106000000000002</v>
      </c>
      <c r="H45" s="5">
        <v>125.452</v>
      </c>
      <c r="J45" s="19">
        <v>38139</v>
      </c>
      <c r="K45" s="21">
        <v>100.83120000000001</v>
      </c>
      <c r="L45" s="5">
        <v>108.73140000000001</v>
      </c>
      <c r="M45" s="5">
        <v>95.95320000000001</v>
      </c>
      <c r="N45" s="5">
        <v>115.88630000000001</v>
      </c>
      <c r="O45" s="5">
        <v>128.8151</v>
      </c>
      <c r="P45" s="5">
        <v>108.58800000000002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</row>
    <row r="46" spans="2:111" x14ac:dyDescent="0.25">
      <c r="B46" s="19">
        <v>38169</v>
      </c>
      <c r="C46" s="5">
        <v>34.186</v>
      </c>
      <c r="D46" s="5">
        <v>293.14499999999998</v>
      </c>
      <c r="E46" s="5">
        <v>171.792</v>
      </c>
      <c r="F46" s="5">
        <v>24.742999999999999</v>
      </c>
      <c r="G46" s="5">
        <v>24.387</v>
      </c>
      <c r="H46" s="5">
        <v>127.771</v>
      </c>
      <c r="J46" s="19">
        <v>38169</v>
      </c>
      <c r="K46" s="21">
        <v>103.04849999999999</v>
      </c>
      <c r="L46" s="5">
        <v>98.259900000000016</v>
      </c>
      <c r="M46" s="5">
        <v>105.41</v>
      </c>
      <c r="N46" s="5">
        <v>116.8777</v>
      </c>
      <c r="O46" s="5">
        <v>131.96540000000002</v>
      </c>
      <c r="P46" s="5">
        <v>111.7533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</row>
    <row r="47" spans="2:111" x14ac:dyDescent="0.25">
      <c r="B47" s="19">
        <v>38200</v>
      </c>
      <c r="C47" s="5">
        <v>36.484000000000002</v>
      </c>
      <c r="D47" s="5">
        <v>233.751</v>
      </c>
      <c r="E47" s="5">
        <v>125.292</v>
      </c>
      <c r="F47" s="5">
        <v>38.069000000000003</v>
      </c>
      <c r="G47" s="5">
        <v>33.159999999999997</v>
      </c>
      <c r="H47" s="5">
        <v>100.654</v>
      </c>
      <c r="J47" s="19">
        <v>38200</v>
      </c>
      <c r="K47" s="21">
        <v>80.394600000000011</v>
      </c>
      <c r="L47" s="5">
        <v>133.60150000000002</v>
      </c>
      <c r="M47" s="5">
        <v>123.05450000000002</v>
      </c>
      <c r="N47" s="5">
        <v>97.085100000000011</v>
      </c>
      <c r="O47" s="5">
        <v>123.69890000000001</v>
      </c>
      <c r="P47" s="5">
        <v>116.32690000000001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</row>
    <row r="48" spans="2:111" x14ac:dyDescent="0.25">
      <c r="B48" s="19">
        <v>38231</v>
      </c>
      <c r="C48" s="5">
        <v>58.262</v>
      </c>
      <c r="D48" s="5">
        <v>204.14</v>
      </c>
      <c r="E48" s="5">
        <v>155.101</v>
      </c>
      <c r="F48" s="5">
        <v>82.278000000000006</v>
      </c>
      <c r="G48" s="5">
        <v>63.031999999999996</v>
      </c>
      <c r="H48" s="5">
        <v>118.087</v>
      </c>
      <c r="J48" s="19">
        <v>38231</v>
      </c>
      <c r="K48" s="21">
        <v>74.638199999999998</v>
      </c>
      <c r="L48" s="5">
        <v>94.399400000000014</v>
      </c>
      <c r="M48" s="5">
        <v>88.366</v>
      </c>
      <c r="N48" s="5">
        <v>72.269899999999993</v>
      </c>
      <c r="O48" s="5">
        <v>74.607100000000003</v>
      </c>
      <c r="P48" s="5">
        <v>87.708399999999997</v>
      </c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</row>
    <row r="49" spans="2:111" x14ac:dyDescent="0.25">
      <c r="B49" s="19">
        <v>38261</v>
      </c>
      <c r="C49" s="5">
        <v>125.218</v>
      </c>
      <c r="D49" s="5">
        <v>183.768</v>
      </c>
      <c r="E49" s="5">
        <v>200.548</v>
      </c>
      <c r="F49" s="5">
        <v>162.29900000000001</v>
      </c>
      <c r="G49" s="5">
        <v>166.596</v>
      </c>
      <c r="H49" s="5">
        <v>163.315</v>
      </c>
      <c r="J49" s="19">
        <v>38261</v>
      </c>
      <c r="K49" s="21">
        <v>86.378700000000009</v>
      </c>
      <c r="L49" s="5">
        <v>116.07040000000001</v>
      </c>
      <c r="M49" s="5">
        <v>93.998100000000008</v>
      </c>
      <c r="N49" s="5">
        <v>67.836800000000011</v>
      </c>
      <c r="O49" s="5">
        <v>63.925600000000003</v>
      </c>
      <c r="P49" s="5">
        <v>96.261600000000001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</row>
    <row r="50" spans="2:111" x14ac:dyDescent="0.25">
      <c r="B50" s="19">
        <v>38292</v>
      </c>
      <c r="C50" s="5">
        <v>192.184</v>
      </c>
      <c r="D50" s="5">
        <v>133.43700000000001</v>
      </c>
      <c r="E50" s="5">
        <v>223.59899999999999</v>
      </c>
      <c r="F50" s="5">
        <v>184.03700000000001</v>
      </c>
      <c r="G50" s="5">
        <v>153.24700000000001</v>
      </c>
      <c r="H50" s="5">
        <v>176.90899999999999</v>
      </c>
      <c r="J50" s="19">
        <v>38292</v>
      </c>
      <c r="K50" s="21">
        <v>61.880800000000001</v>
      </c>
      <c r="L50" s="5">
        <v>74.014099999999999</v>
      </c>
      <c r="M50" s="5">
        <v>66.988900000000001</v>
      </c>
      <c r="N50" s="5">
        <v>50.699900000000007</v>
      </c>
      <c r="O50" s="5">
        <v>52.881100000000004</v>
      </c>
      <c r="P50" s="5">
        <v>69.106200000000001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</row>
    <row r="51" spans="2:111" x14ac:dyDescent="0.25">
      <c r="B51" s="19">
        <v>38322</v>
      </c>
      <c r="C51" s="5">
        <v>241.71799999999999</v>
      </c>
      <c r="D51" s="5">
        <v>131.15600000000001</v>
      </c>
      <c r="E51" s="5">
        <v>229.358</v>
      </c>
      <c r="F51" s="5">
        <v>257.62</v>
      </c>
      <c r="G51" s="5">
        <v>234.935</v>
      </c>
      <c r="H51" s="5">
        <v>211.71299999999999</v>
      </c>
      <c r="J51" s="19">
        <v>38322</v>
      </c>
      <c r="K51" s="21">
        <v>67.7834</v>
      </c>
      <c r="L51" s="5">
        <v>93.886900000000011</v>
      </c>
      <c r="M51" s="5">
        <v>65.400900000000007</v>
      </c>
      <c r="N51" s="5">
        <v>76.886099999999999</v>
      </c>
      <c r="O51" s="5">
        <v>69.322400000000002</v>
      </c>
      <c r="P51" s="5">
        <v>75.308500000000009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</row>
    <row r="52" spans="2:111" x14ac:dyDescent="0.25">
      <c r="B52" s="19">
        <v>38353</v>
      </c>
      <c r="C52" s="5">
        <v>235.25899999999999</v>
      </c>
      <c r="D52" s="5">
        <v>187.39500000000001</v>
      </c>
      <c r="E52" s="5">
        <v>203.06299999999999</v>
      </c>
      <c r="F52" s="5">
        <v>309.26499999999999</v>
      </c>
      <c r="G52" s="5">
        <v>276.39600000000002</v>
      </c>
      <c r="H52" s="5">
        <v>224.41800000000001</v>
      </c>
      <c r="J52" s="19">
        <v>38353</v>
      </c>
      <c r="K52" s="21">
        <v>76.847800000000007</v>
      </c>
      <c r="L52" s="5">
        <v>98.787300000000016</v>
      </c>
      <c r="M52" s="5">
        <v>80.441000000000003</v>
      </c>
      <c r="N52" s="5">
        <v>61.716800000000006</v>
      </c>
      <c r="O52" s="5">
        <v>57.520800000000001</v>
      </c>
      <c r="P52" s="5">
        <v>80.022300000000001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</row>
    <row r="53" spans="2:111" x14ac:dyDescent="0.25">
      <c r="B53" s="19">
        <v>38384</v>
      </c>
      <c r="C53" s="5">
        <v>259.774</v>
      </c>
      <c r="D53" s="5">
        <v>233.30799999999999</v>
      </c>
      <c r="E53" s="5">
        <v>237.107</v>
      </c>
      <c r="F53" s="5">
        <v>295.40300000000002</v>
      </c>
      <c r="G53" s="5">
        <v>302.16300000000001</v>
      </c>
      <c r="H53" s="5">
        <v>259.30099999999999</v>
      </c>
      <c r="J53" s="19">
        <v>38384</v>
      </c>
      <c r="K53" s="21">
        <v>76.674599999999998</v>
      </c>
      <c r="L53" s="5">
        <v>64.499700000000004</v>
      </c>
      <c r="M53" s="5">
        <v>50.0197</v>
      </c>
      <c r="N53" s="5">
        <v>59.813000000000002</v>
      </c>
      <c r="O53" s="5">
        <v>77.583799999999997</v>
      </c>
      <c r="P53" s="5">
        <v>63.218400000000003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</row>
    <row r="54" spans="2:111" x14ac:dyDescent="0.25">
      <c r="B54" s="19">
        <v>38412</v>
      </c>
      <c r="C54" s="5">
        <v>230.983</v>
      </c>
      <c r="D54" s="5">
        <v>209.863</v>
      </c>
      <c r="E54" s="5">
        <v>268.42599999999999</v>
      </c>
      <c r="F54" s="5">
        <v>393.91</v>
      </c>
      <c r="G54" s="5">
        <v>385.28800000000001</v>
      </c>
      <c r="H54" s="5">
        <v>288.07100000000003</v>
      </c>
      <c r="J54" s="19">
        <v>38412</v>
      </c>
      <c r="K54" s="21">
        <v>83.610900000000015</v>
      </c>
      <c r="L54" s="5">
        <v>79.540900000000008</v>
      </c>
      <c r="M54" s="5">
        <v>60.498100000000001</v>
      </c>
      <c r="N54" s="5">
        <v>62.180900000000001</v>
      </c>
      <c r="O54" s="5">
        <v>69.642700000000005</v>
      </c>
      <c r="P54" s="5">
        <v>70.415800000000004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</row>
    <row r="55" spans="2:111" x14ac:dyDescent="0.25">
      <c r="B55" s="19">
        <v>38443</v>
      </c>
      <c r="C55" s="5">
        <v>122.191</v>
      </c>
      <c r="D55" s="5">
        <v>370.416</v>
      </c>
      <c r="E55" s="5">
        <v>243.90700000000001</v>
      </c>
      <c r="F55" s="5">
        <v>145.46700000000001</v>
      </c>
      <c r="G55" s="5">
        <v>184.76400000000001</v>
      </c>
      <c r="H55" s="5">
        <v>230.75800000000001</v>
      </c>
      <c r="J55" s="19">
        <v>38443</v>
      </c>
      <c r="K55" s="21">
        <v>77.287400000000005</v>
      </c>
      <c r="L55" s="5">
        <v>34.468499999999999</v>
      </c>
      <c r="M55" s="5">
        <v>58.794600000000003</v>
      </c>
      <c r="N55" s="5">
        <v>82.040300000000002</v>
      </c>
      <c r="O55" s="5">
        <v>75.708700000000007</v>
      </c>
      <c r="P55" s="5">
        <v>67.787300000000002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</row>
    <row r="56" spans="2:111" x14ac:dyDescent="0.25">
      <c r="B56" s="19">
        <v>38473</v>
      </c>
      <c r="C56" s="5">
        <v>84.366</v>
      </c>
      <c r="D56" s="5">
        <v>333.83800000000002</v>
      </c>
      <c r="E56" s="5">
        <v>184.67699999999999</v>
      </c>
      <c r="F56" s="5">
        <v>84.656999999999996</v>
      </c>
      <c r="G56" s="5">
        <v>105.291</v>
      </c>
      <c r="H56" s="5">
        <v>180.214</v>
      </c>
      <c r="J56" s="19">
        <v>38473</v>
      </c>
      <c r="K56" s="21">
        <v>104.1472</v>
      </c>
      <c r="L56" s="5">
        <v>66.642499999999998</v>
      </c>
      <c r="M56" s="5">
        <v>96.899200000000008</v>
      </c>
      <c r="N56" s="5">
        <v>118.0172</v>
      </c>
      <c r="O56" s="5">
        <v>117.02560000000001</v>
      </c>
      <c r="P56" s="5">
        <v>99.525500000000008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</row>
    <row r="57" spans="2:111" x14ac:dyDescent="0.25">
      <c r="B57" s="19">
        <v>38504</v>
      </c>
      <c r="C57" s="5">
        <v>28.771999999999998</v>
      </c>
      <c r="D57" s="5">
        <v>255.41499999999999</v>
      </c>
      <c r="E57" s="5">
        <v>128.065</v>
      </c>
      <c r="F57" s="5">
        <v>23.32</v>
      </c>
      <c r="G57" s="5">
        <v>25.358000000000001</v>
      </c>
      <c r="H57" s="5">
        <v>106.628</v>
      </c>
      <c r="J57" s="19">
        <v>38504</v>
      </c>
      <c r="K57" s="21">
        <v>105.8608</v>
      </c>
      <c r="L57" s="5">
        <v>99.688500000000005</v>
      </c>
      <c r="M57" s="5">
        <v>110.66969999999999</v>
      </c>
      <c r="N57" s="5">
        <v>117.97710000000001</v>
      </c>
      <c r="O57" s="5">
        <v>128.77930000000001</v>
      </c>
      <c r="P57" s="5">
        <v>113.53620000000001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</row>
    <row r="58" spans="2:111" x14ac:dyDescent="0.25">
      <c r="B58" s="19">
        <v>38534</v>
      </c>
      <c r="C58" s="5">
        <v>14.433999999999999</v>
      </c>
      <c r="D58" s="5">
        <v>254.279</v>
      </c>
      <c r="E58" s="5">
        <v>107.815</v>
      </c>
      <c r="F58" s="5">
        <v>8.6530000000000005</v>
      </c>
      <c r="G58" s="5">
        <v>14.266999999999999</v>
      </c>
      <c r="H58" s="5">
        <v>92.031000000000006</v>
      </c>
      <c r="J58" s="19">
        <v>38534</v>
      </c>
      <c r="K58" s="21">
        <v>103.12760000000002</v>
      </c>
      <c r="L58" s="5">
        <v>100.4074</v>
      </c>
      <c r="M58" s="5">
        <v>131.35310000000001</v>
      </c>
      <c r="N58" s="5">
        <v>115.44880000000001</v>
      </c>
      <c r="O58" s="5">
        <v>132.9143</v>
      </c>
      <c r="P58" s="5">
        <v>122.4089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</row>
    <row r="59" spans="2:111" x14ac:dyDescent="0.25">
      <c r="B59" s="19">
        <v>38565</v>
      </c>
      <c r="C59" s="5">
        <v>27.760999999999999</v>
      </c>
      <c r="D59" s="5">
        <v>222.59</v>
      </c>
      <c r="E59" s="5">
        <v>95.963999999999999</v>
      </c>
      <c r="F59" s="5">
        <v>17.449000000000002</v>
      </c>
      <c r="G59" s="5">
        <v>13.603</v>
      </c>
      <c r="H59" s="5">
        <v>81.427000000000007</v>
      </c>
      <c r="J59" s="19">
        <v>38565</v>
      </c>
      <c r="K59" s="21">
        <v>70.903099999999995</v>
      </c>
      <c r="L59" s="5">
        <v>107.11880000000002</v>
      </c>
      <c r="M59" s="5">
        <v>112.349</v>
      </c>
      <c r="N59" s="5">
        <v>77.458799999999997</v>
      </c>
      <c r="O59" s="5">
        <v>101.3857</v>
      </c>
      <c r="P59" s="5">
        <v>102.50150000000002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</row>
    <row r="60" spans="2:111" x14ac:dyDescent="0.25">
      <c r="B60" s="19">
        <v>38596</v>
      </c>
      <c r="C60" s="5">
        <v>61.320999999999998</v>
      </c>
      <c r="D60" s="5">
        <v>147.495</v>
      </c>
      <c r="E60" s="5">
        <v>107.42700000000001</v>
      </c>
      <c r="F60" s="5">
        <v>82.155000000000001</v>
      </c>
      <c r="G60" s="5">
        <v>80.844999999999999</v>
      </c>
      <c r="H60" s="5">
        <v>92</v>
      </c>
      <c r="J60" s="19">
        <v>38596</v>
      </c>
      <c r="K60" s="21">
        <v>77.5548</v>
      </c>
      <c r="L60" s="5">
        <v>124.54730000000001</v>
      </c>
      <c r="M60" s="5">
        <v>123.13610000000001</v>
      </c>
      <c r="N60" s="5">
        <v>74.923500000000004</v>
      </c>
      <c r="O60" s="5">
        <v>80.279200000000003</v>
      </c>
      <c r="P60" s="5">
        <v>109.16070000000001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</row>
    <row r="61" spans="2:111" x14ac:dyDescent="0.25">
      <c r="B61" s="19">
        <v>38626</v>
      </c>
      <c r="C61" s="5">
        <v>147.226</v>
      </c>
      <c r="D61" s="5">
        <v>155.58500000000001</v>
      </c>
      <c r="E61" s="5">
        <v>198.739</v>
      </c>
      <c r="F61" s="5">
        <v>140.654</v>
      </c>
      <c r="G61" s="5">
        <v>106.30200000000001</v>
      </c>
      <c r="H61" s="5">
        <v>154.90799999999999</v>
      </c>
      <c r="J61" s="19">
        <v>38626</v>
      </c>
      <c r="K61" s="21">
        <v>61.866399999999999</v>
      </c>
      <c r="L61" s="5">
        <v>71.755700000000004</v>
      </c>
      <c r="M61" s="5">
        <v>70.0274</v>
      </c>
      <c r="N61" s="5">
        <v>62.091000000000001</v>
      </c>
      <c r="O61" s="5">
        <v>58.966300000000004</v>
      </c>
      <c r="P61" s="5">
        <v>69.318100000000001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</row>
    <row r="62" spans="2:111" x14ac:dyDescent="0.25">
      <c r="B62" s="19">
        <v>38657</v>
      </c>
      <c r="C62" s="5">
        <v>188.51900000000001</v>
      </c>
      <c r="D62" s="5">
        <v>205.958</v>
      </c>
      <c r="E62" s="5">
        <v>190.26900000000001</v>
      </c>
      <c r="F62" s="5">
        <v>218.38399999999999</v>
      </c>
      <c r="G62" s="5">
        <v>184.215</v>
      </c>
      <c r="H62" s="5">
        <v>183.25299999999999</v>
      </c>
      <c r="J62" s="19">
        <v>38657</v>
      </c>
      <c r="K62" s="21">
        <v>70.920299999999997</v>
      </c>
      <c r="L62" s="5">
        <v>70.094899999999996</v>
      </c>
      <c r="M62" s="5">
        <v>84.104100000000017</v>
      </c>
      <c r="N62" s="5">
        <v>56.7515</v>
      </c>
      <c r="O62" s="5">
        <v>56.665200000000006</v>
      </c>
      <c r="P62" s="5">
        <v>76.039400000000001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</row>
    <row r="63" spans="2:111" x14ac:dyDescent="0.25">
      <c r="B63" s="19">
        <v>38687</v>
      </c>
      <c r="C63" s="5">
        <v>258.435</v>
      </c>
      <c r="D63" s="5">
        <v>253.92500000000001</v>
      </c>
      <c r="E63" s="5">
        <v>237.923</v>
      </c>
      <c r="F63" s="5">
        <v>361.892</v>
      </c>
      <c r="G63" s="5">
        <v>372.47500000000002</v>
      </c>
      <c r="H63" s="5">
        <v>271.43099999999998</v>
      </c>
      <c r="J63" s="19">
        <v>38687</v>
      </c>
      <c r="K63" s="21">
        <v>61.039000000000001</v>
      </c>
      <c r="L63" s="5">
        <v>64.978400000000008</v>
      </c>
      <c r="M63" s="5">
        <v>53.548699999999997</v>
      </c>
      <c r="N63" s="5">
        <v>42.410600000000002</v>
      </c>
      <c r="O63" s="5">
        <v>40.037599999999998</v>
      </c>
      <c r="P63" s="5">
        <v>54.889800000000008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</row>
    <row r="64" spans="2:111" x14ac:dyDescent="0.25">
      <c r="B64" s="19">
        <v>38718</v>
      </c>
      <c r="C64" s="5">
        <v>312.98700000000002</v>
      </c>
      <c r="D64" s="5">
        <v>293.16199999999998</v>
      </c>
      <c r="E64" s="5">
        <v>246.505</v>
      </c>
      <c r="F64" s="5">
        <v>294.92899999999997</v>
      </c>
      <c r="G64" s="5">
        <v>270.59300000000002</v>
      </c>
      <c r="H64" s="5">
        <v>275.738</v>
      </c>
      <c r="J64" s="19">
        <v>38718</v>
      </c>
      <c r="K64" s="21">
        <v>65.762500000000003</v>
      </c>
      <c r="L64" s="5">
        <v>65.989999999999995</v>
      </c>
      <c r="M64" s="5">
        <v>64.422499999999999</v>
      </c>
      <c r="N64" s="5">
        <v>81.160799999999995</v>
      </c>
      <c r="O64" s="5">
        <v>94.6584</v>
      </c>
      <c r="P64" s="5">
        <v>69.847099999999998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</row>
    <row r="65" spans="2:111" x14ac:dyDescent="0.25">
      <c r="B65" s="19">
        <v>38749</v>
      </c>
      <c r="C65" s="5">
        <v>261.67899999999997</v>
      </c>
      <c r="D65" s="5">
        <v>165.52799999999999</v>
      </c>
      <c r="E65" s="5">
        <v>234.68799999999999</v>
      </c>
      <c r="F65" s="5">
        <v>335.82600000000002</v>
      </c>
      <c r="G65" s="5">
        <v>312.363</v>
      </c>
      <c r="H65" s="5">
        <v>252.749</v>
      </c>
      <c r="J65" s="19">
        <v>38749</v>
      </c>
      <c r="K65" s="21">
        <v>65.769199999999998</v>
      </c>
      <c r="L65" s="5">
        <v>90.8185</v>
      </c>
      <c r="M65" s="5">
        <v>57.491900000000001</v>
      </c>
      <c r="N65" s="5">
        <v>47.078500000000005</v>
      </c>
      <c r="O65" s="5">
        <v>52.131100000000004</v>
      </c>
      <c r="P65" s="5">
        <v>64.914700000000011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</row>
    <row r="66" spans="2:111" x14ac:dyDescent="0.25">
      <c r="B66" s="19">
        <v>38777</v>
      </c>
      <c r="C66" s="5">
        <v>228.56800000000001</v>
      </c>
      <c r="D66" s="5">
        <v>198.23</v>
      </c>
      <c r="E66" s="5">
        <v>272.68</v>
      </c>
      <c r="F66" s="5">
        <v>342.26600000000002</v>
      </c>
      <c r="G66" s="5">
        <v>329.66399999999999</v>
      </c>
      <c r="H66" s="5">
        <v>271.88200000000001</v>
      </c>
      <c r="J66" s="19">
        <v>38777</v>
      </c>
      <c r="K66" s="21">
        <v>69.346100000000007</v>
      </c>
      <c r="L66" s="5">
        <v>89.89370000000001</v>
      </c>
      <c r="M66" s="5">
        <v>61.151300000000006</v>
      </c>
      <c r="N66" s="5">
        <v>55.263199999999998</v>
      </c>
      <c r="O66" s="5">
        <v>67.9345</v>
      </c>
      <c r="P66" s="5">
        <v>69.466600000000014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</row>
    <row r="67" spans="2:111" x14ac:dyDescent="0.25">
      <c r="B67" s="19">
        <v>38808</v>
      </c>
      <c r="C67" s="5">
        <v>176.08199999999999</v>
      </c>
      <c r="D67" s="5">
        <v>230.542</v>
      </c>
      <c r="E67" s="5">
        <v>232.55799999999999</v>
      </c>
      <c r="F67" s="5">
        <v>281.80700000000002</v>
      </c>
      <c r="G67" s="5">
        <v>317.56</v>
      </c>
      <c r="H67" s="5">
        <v>244.251</v>
      </c>
      <c r="J67" s="19">
        <v>38808</v>
      </c>
      <c r="K67" s="21">
        <v>72.039200000000008</v>
      </c>
      <c r="L67" s="5">
        <v>60.634700000000002</v>
      </c>
      <c r="M67" s="5">
        <v>61.695799999999998</v>
      </c>
      <c r="N67" s="5">
        <v>60.034199999999998</v>
      </c>
      <c r="O67" s="5">
        <v>61.153200000000005</v>
      </c>
      <c r="P67" s="5">
        <v>63.798299999999998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</row>
    <row r="68" spans="2:111" x14ac:dyDescent="0.25">
      <c r="B68" s="19">
        <v>38838</v>
      </c>
      <c r="C68" s="5">
        <v>63.512</v>
      </c>
      <c r="D68" s="5">
        <v>408.94400000000002</v>
      </c>
      <c r="E68" s="5">
        <v>152.82</v>
      </c>
      <c r="F68" s="5">
        <v>132.88399999999999</v>
      </c>
      <c r="G68" s="5">
        <v>152.666</v>
      </c>
      <c r="H68" s="5">
        <v>192.04900000000001</v>
      </c>
      <c r="J68" s="19">
        <v>38838</v>
      </c>
      <c r="K68" s="21">
        <v>99.218299999999999</v>
      </c>
      <c r="L68" s="5">
        <v>52.848700000000001</v>
      </c>
      <c r="M68" s="5">
        <v>88.703100000000006</v>
      </c>
      <c r="N68" s="5">
        <v>97.274100000000004</v>
      </c>
      <c r="O68" s="5">
        <v>93.336800000000011</v>
      </c>
      <c r="P68" s="5">
        <v>87.808500000000009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</row>
    <row r="69" spans="2:111" x14ac:dyDescent="0.25">
      <c r="B69" s="19">
        <v>38869</v>
      </c>
      <c r="C69" s="5">
        <v>37.290999999999997</v>
      </c>
      <c r="D69" s="5">
        <v>338.21</v>
      </c>
      <c r="E69" s="5">
        <v>154.70699999999999</v>
      </c>
      <c r="F69" s="5">
        <v>17.591000000000001</v>
      </c>
      <c r="G69" s="5">
        <v>23.667999999999999</v>
      </c>
      <c r="H69" s="5">
        <v>135.31700000000001</v>
      </c>
      <c r="J69" s="19">
        <v>38869</v>
      </c>
      <c r="K69" s="21">
        <v>106.79849999999999</v>
      </c>
      <c r="L69" s="5">
        <v>90.228499999999997</v>
      </c>
      <c r="M69" s="5">
        <v>111.1182</v>
      </c>
      <c r="N69" s="5">
        <v>118.3224</v>
      </c>
      <c r="O69" s="5">
        <v>126.3184</v>
      </c>
      <c r="P69" s="5">
        <v>111.66379999999999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</row>
    <row r="70" spans="2:111" x14ac:dyDescent="0.25">
      <c r="B70" s="19">
        <v>38899</v>
      </c>
      <c r="C70" s="5">
        <v>24.561</v>
      </c>
      <c r="D70" s="5">
        <v>320.50900000000001</v>
      </c>
      <c r="E70" s="5">
        <v>129.19800000000001</v>
      </c>
      <c r="F70" s="5">
        <v>18.143999999999998</v>
      </c>
      <c r="G70" s="5">
        <v>19.329000000000001</v>
      </c>
      <c r="H70" s="5">
        <v>112.351</v>
      </c>
      <c r="J70" s="19">
        <v>38899</v>
      </c>
      <c r="K70" s="21">
        <v>106.3484</v>
      </c>
      <c r="L70" s="5">
        <v>100.7433</v>
      </c>
      <c r="M70" s="5">
        <v>125.48330000000001</v>
      </c>
      <c r="N70" s="5">
        <v>117.22919999999999</v>
      </c>
      <c r="O70" s="5">
        <v>130.25110000000001</v>
      </c>
      <c r="P70" s="5">
        <v>119.8223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</row>
    <row r="71" spans="2:111" x14ac:dyDescent="0.25">
      <c r="B71" s="19">
        <v>38930</v>
      </c>
      <c r="C71" s="5">
        <v>35.808999999999997</v>
      </c>
      <c r="D71" s="5">
        <v>213.661</v>
      </c>
      <c r="E71" s="5">
        <v>127.154</v>
      </c>
      <c r="F71" s="5">
        <v>26.149000000000001</v>
      </c>
      <c r="G71" s="5">
        <v>19.361999999999998</v>
      </c>
      <c r="H71" s="5">
        <v>93.477999999999994</v>
      </c>
      <c r="J71" s="19">
        <v>38930</v>
      </c>
      <c r="K71" s="21">
        <v>89.742400000000004</v>
      </c>
      <c r="L71" s="5">
        <v>128.91230000000002</v>
      </c>
      <c r="M71" s="5">
        <v>125.68260000000001</v>
      </c>
      <c r="N71" s="5">
        <v>108.90480000000001</v>
      </c>
      <c r="O71" s="5">
        <v>125.84990000000001</v>
      </c>
      <c r="P71" s="5">
        <v>120.6801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</row>
    <row r="72" spans="2:111" x14ac:dyDescent="0.25">
      <c r="B72" s="19">
        <v>38961</v>
      </c>
      <c r="C72" s="5">
        <v>80.063999999999993</v>
      </c>
      <c r="D72" s="5">
        <v>169.97</v>
      </c>
      <c r="E72" s="5">
        <v>130.102</v>
      </c>
      <c r="F72" s="5">
        <v>97.923000000000002</v>
      </c>
      <c r="G72" s="5">
        <v>75.206000000000003</v>
      </c>
      <c r="H72" s="5">
        <v>109.43600000000001</v>
      </c>
      <c r="J72" s="19">
        <v>38961</v>
      </c>
      <c r="K72" s="21">
        <v>87.999900000000011</v>
      </c>
      <c r="L72" s="5">
        <v>131.7132</v>
      </c>
      <c r="M72" s="5">
        <v>126.7124</v>
      </c>
      <c r="N72" s="5">
        <v>95.639300000000006</v>
      </c>
      <c r="O72" s="5">
        <v>102.06700000000001</v>
      </c>
      <c r="P72" s="5">
        <v>117.777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</row>
    <row r="73" spans="2:111" x14ac:dyDescent="0.25">
      <c r="B73" s="19">
        <v>38991</v>
      </c>
      <c r="C73" s="5">
        <v>159.69200000000001</v>
      </c>
      <c r="D73" s="5">
        <v>142.566</v>
      </c>
      <c r="E73" s="5">
        <v>179.54900000000001</v>
      </c>
      <c r="F73" s="5">
        <v>201.28</v>
      </c>
      <c r="G73" s="5">
        <v>165.60400000000001</v>
      </c>
      <c r="H73" s="5">
        <v>158.779</v>
      </c>
      <c r="J73" s="19">
        <v>38991</v>
      </c>
      <c r="K73" s="21">
        <v>49.679500000000004</v>
      </c>
      <c r="L73" s="5">
        <v>80.799700000000001</v>
      </c>
      <c r="M73" s="5">
        <v>65.705700000000007</v>
      </c>
      <c r="N73" s="5">
        <v>58.844200000000001</v>
      </c>
      <c r="O73" s="5">
        <v>53.725500000000004</v>
      </c>
      <c r="P73" s="5">
        <v>68.723699999999994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</row>
    <row r="74" spans="2:111" x14ac:dyDescent="0.25">
      <c r="B74" s="19">
        <v>39022</v>
      </c>
      <c r="C74" s="5">
        <v>170.364</v>
      </c>
      <c r="D74" s="5">
        <v>219.03100000000001</v>
      </c>
      <c r="E74" s="5">
        <v>227.6</v>
      </c>
      <c r="F74" s="5">
        <v>182.482</v>
      </c>
      <c r="G74" s="5">
        <v>179.857</v>
      </c>
      <c r="H74" s="5">
        <v>198.70099999999999</v>
      </c>
      <c r="J74" s="19">
        <v>39022</v>
      </c>
      <c r="K74" s="21">
        <v>85.079200000000014</v>
      </c>
      <c r="L74" s="5">
        <v>81.244700000000009</v>
      </c>
      <c r="M74" s="5">
        <v>72.128700000000009</v>
      </c>
      <c r="N74" s="5">
        <v>83.739000000000004</v>
      </c>
      <c r="O74" s="5">
        <v>92.854399999999998</v>
      </c>
      <c r="P74" s="5">
        <v>80.994500000000016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</row>
    <row r="75" spans="2:111" x14ac:dyDescent="0.25">
      <c r="B75" s="19">
        <v>39052</v>
      </c>
      <c r="C75" s="5">
        <v>251.43700000000001</v>
      </c>
      <c r="D75" s="5">
        <v>149.98500000000001</v>
      </c>
      <c r="E75" s="5">
        <v>257.14699999999999</v>
      </c>
      <c r="F75" s="5">
        <v>278.64699999999999</v>
      </c>
      <c r="G75" s="5">
        <v>222.15</v>
      </c>
      <c r="H75" s="5">
        <v>225.39500000000001</v>
      </c>
      <c r="J75" s="19">
        <v>39052</v>
      </c>
      <c r="K75" s="21">
        <v>51.84790000000001</v>
      </c>
      <c r="L75" s="5">
        <v>87.687600000000003</v>
      </c>
      <c r="M75" s="5">
        <v>55.406700000000001</v>
      </c>
      <c r="N75" s="5">
        <v>65.547200000000004</v>
      </c>
      <c r="O75" s="5">
        <v>69.285799999999995</v>
      </c>
      <c r="P75" s="5">
        <v>67.125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</row>
    <row r="76" spans="2:111" x14ac:dyDescent="0.25">
      <c r="B76" s="19">
        <v>39083</v>
      </c>
      <c r="C76" s="5">
        <v>269.714</v>
      </c>
      <c r="D76" s="5">
        <v>128.40600000000001</v>
      </c>
      <c r="E76" s="5">
        <v>245.52199999999999</v>
      </c>
      <c r="F76" s="5">
        <v>296.36399999999998</v>
      </c>
      <c r="G76" s="5">
        <v>251.87200000000001</v>
      </c>
      <c r="H76" s="5">
        <v>232.97</v>
      </c>
      <c r="J76" s="19">
        <v>39083</v>
      </c>
      <c r="K76" s="21">
        <v>60.598299999999995</v>
      </c>
      <c r="L76" s="5">
        <v>109.46400000000001</v>
      </c>
      <c r="M76" s="5">
        <v>66.436900000000009</v>
      </c>
      <c r="N76" s="5">
        <v>74.378399999999999</v>
      </c>
      <c r="O76" s="5">
        <v>83.95150000000001</v>
      </c>
      <c r="P76" s="5">
        <v>77.004300000000001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</row>
    <row r="77" spans="2:111" x14ac:dyDescent="0.25">
      <c r="B77" s="19">
        <v>39114</v>
      </c>
      <c r="C77" s="5">
        <v>267.13</v>
      </c>
      <c r="D77" s="5">
        <v>61.15</v>
      </c>
      <c r="E77" s="5">
        <v>159.465</v>
      </c>
      <c r="F77" s="5">
        <v>354.52</v>
      </c>
      <c r="G77" s="5">
        <v>399.267</v>
      </c>
      <c r="H77" s="5">
        <v>214.27500000000001</v>
      </c>
      <c r="J77" s="19">
        <v>39114</v>
      </c>
      <c r="K77" s="21">
        <v>68.535200000000003</v>
      </c>
      <c r="L77" s="5">
        <v>131.76250000000002</v>
      </c>
      <c r="M77" s="5">
        <v>80.241500000000002</v>
      </c>
      <c r="N77" s="5">
        <v>61.010100000000001</v>
      </c>
      <c r="O77" s="5">
        <v>61.540300000000002</v>
      </c>
      <c r="P77" s="5">
        <v>83.986699999999999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</row>
    <row r="78" spans="2:111" x14ac:dyDescent="0.25">
      <c r="B78" s="19">
        <v>39142</v>
      </c>
      <c r="C78" s="5">
        <v>241.39</v>
      </c>
      <c r="D78" s="5">
        <v>242.822</v>
      </c>
      <c r="E78" s="5">
        <v>305.91899999999998</v>
      </c>
      <c r="F78" s="5">
        <v>307.19900000000001</v>
      </c>
      <c r="G78" s="5">
        <v>254.80099999999999</v>
      </c>
      <c r="H78" s="5">
        <v>290.26600000000002</v>
      </c>
      <c r="J78" s="19">
        <v>39142</v>
      </c>
      <c r="K78" s="21">
        <v>99.085300000000004</v>
      </c>
      <c r="L78" s="5">
        <v>68.614500000000007</v>
      </c>
      <c r="M78" s="5">
        <v>67.009699999999995</v>
      </c>
      <c r="N78" s="5">
        <v>107.7694</v>
      </c>
      <c r="O78" s="5">
        <v>112.08800000000002</v>
      </c>
      <c r="P78" s="5">
        <v>83.809400000000011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</row>
    <row r="79" spans="2:111" x14ac:dyDescent="0.25">
      <c r="B79" s="19">
        <v>39173</v>
      </c>
      <c r="C79" s="5">
        <v>163.43700000000001</v>
      </c>
      <c r="D79" s="5">
        <v>296.22500000000002</v>
      </c>
      <c r="E79" s="5">
        <v>256.67599999999999</v>
      </c>
      <c r="F79" s="5">
        <v>181.709</v>
      </c>
      <c r="G79" s="5">
        <v>196.60599999999999</v>
      </c>
      <c r="H79" s="5">
        <v>241.94399999999999</v>
      </c>
      <c r="J79" s="19">
        <v>39173</v>
      </c>
      <c r="K79" s="21">
        <v>80.120100000000008</v>
      </c>
      <c r="L79" s="5">
        <v>59.689200000000007</v>
      </c>
      <c r="M79" s="5">
        <v>53.715900000000005</v>
      </c>
      <c r="N79" s="5">
        <v>91.163700000000006</v>
      </c>
      <c r="O79" s="5">
        <v>92.212800000000016</v>
      </c>
      <c r="P79" s="5">
        <v>69.941000000000003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</row>
    <row r="80" spans="2:111" x14ac:dyDescent="0.25">
      <c r="B80" s="19">
        <v>39203</v>
      </c>
      <c r="C80" s="5">
        <v>95.591999999999999</v>
      </c>
      <c r="D80" s="5">
        <v>368.673</v>
      </c>
      <c r="E80" s="5">
        <v>204.29599999999999</v>
      </c>
      <c r="F80" s="5">
        <v>91.561000000000007</v>
      </c>
      <c r="G80" s="5">
        <v>78.247</v>
      </c>
      <c r="H80" s="5">
        <v>195.22300000000001</v>
      </c>
      <c r="J80" s="19">
        <v>39203</v>
      </c>
      <c r="K80" s="21">
        <v>100.80370000000001</v>
      </c>
      <c r="L80" s="5">
        <v>59.2699</v>
      </c>
      <c r="M80" s="5">
        <v>89.465300000000013</v>
      </c>
      <c r="N80" s="5">
        <v>112.7492</v>
      </c>
      <c r="O80" s="5">
        <v>122.15129999999999</v>
      </c>
      <c r="P80" s="5">
        <v>95.60090000000001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</row>
    <row r="81" spans="2:111" x14ac:dyDescent="0.25">
      <c r="B81" s="19">
        <v>39234</v>
      </c>
      <c r="C81" s="5">
        <v>16.216000000000001</v>
      </c>
      <c r="D81" s="5">
        <v>338.66899999999998</v>
      </c>
      <c r="E81" s="5">
        <v>139.36699999999999</v>
      </c>
      <c r="F81" s="5">
        <v>18.899999999999999</v>
      </c>
      <c r="G81" s="5">
        <v>30.308</v>
      </c>
      <c r="H81" s="5">
        <v>119.453</v>
      </c>
      <c r="J81" s="19">
        <v>39234</v>
      </c>
      <c r="K81" s="21">
        <v>112.96610000000001</v>
      </c>
      <c r="L81" s="5">
        <v>85.769800000000004</v>
      </c>
      <c r="M81" s="5">
        <v>113.50340000000001</v>
      </c>
      <c r="N81" s="5">
        <v>123.0665</v>
      </c>
      <c r="O81" s="5">
        <v>130.1345</v>
      </c>
      <c r="P81" s="5">
        <v>116.3704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</row>
    <row r="82" spans="2:111" x14ac:dyDescent="0.25">
      <c r="B82" s="19">
        <v>39264</v>
      </c>
      <c r="C82" s="5">
        <v>38.317999999999998</v>
      </c>
      <c r="D82" s="5">
        <v>267.73899999999998</v>
      </c>
      <c r="E82" s="5">
        <v>138.066</v>
      </c>
      <c r="F82" s="5">
        <v>25.128</v>
      </c>
      <c r="G82" s="5">
        <v>31.035</v>
      </c>
      <c r="H82" s="5">
        <v>113.876</v>
      </c>
      <c r="J82" s="19">
        <v>39264</v>
      </c>
      <c r="K82" s="21">
        <v>99.103999999999999</v>
      </c>
      <c r="L82" s="5">
        <v>107.5407</v>
      </c>
      <c r="M82" s="5">
        <v>118.06620000000001</v>
      </c>
      <c r="N82" s="5">
        <v>114.19749999999999</v>
      </c>
      <c r="O82" s="5">
        <v>127.98130000000002</v>
      </c>
      <c r="P82" s="5">
        <v>115.84910000000001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</row>
    <row r="83" spans="2:111" x14ac:dyDescent="0.25">
      <c r="B83" s="19">
        <v>39295</v>
      </c>
      <c r="C83" s="5">
        <v>20.672999999999998</v>
      </c>
      <c r="D83" s="5">
        <v>253.47800000000001</v>
      </c>
      <c r="E83" s="5">
        <v>109.93300000000001</v>
      </c>
      <c r="F83" s="5">
        <v>22.675000000000001</v>
      </c>
      <c r="G83" s="5">
        <v>22.477</v>
      </c>
      <c r="H83" s="5">
        <v>92.24</v>
      </c>
      <c r="J83" s="19">
        <v>39295</v>
      </c>
      <c r="K83" s="21">
        <v>87.519000000000005</v>
      </c>
      <c r="L83" s="5">
        <v>102.7133</v>
      </c>
      <c r="M83" s="5">
        <v>112.9194</v>
      </c>
      <c r="N83" s="5">
        <v>82.640100000000004</v>
      </c>
      <c r="O83" s="5">
        <v>99.575000000000003</v>
      </c>
      <c r="P83" s="5">
        <v>104.16330000000001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</row>
    <row r="84" spans="2:111" x14ac:dyDescent="0.25">
      <c r="B84" s="19">
        <v>39326</v>
      </c>
      <c r="C84" s="5">
        <v>54.658999999999999</v>
      </c>
      <c r="D84" s="5">
        <v>206.25399999999999</v>
      </c>
      <c r="E84" s="5">
        <v>133.9</v>
      </c>
      <c r="F84" s="5">
        <v>52.682000000000002</v>
      </c>
      <c r="G84" s="5">
        <v>37.53</v>
      </c>
      <c r="H84" s="5">
        <v>104.374</v>
      </c>
      <c r="J84" s="19">
        <v>39326</v>
      </c>
      <c r="K84" s="21">
        <v>58.0428</v>
      </c>
      <c r="L84" s="5">
        <v>104.97919999999999</v>
      </c>
      <c r="M84" s="5">
        <v>114.5138</v>
      </c>
      <c r="N84" s="5">
        <v>53.7699</v>
      </c>
      <c r="O84" s="5">
        <v>49.146500000000003</v>
      </c>
      <c r="P84" s="5">
        <v>91.063600000000008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</row>
    <row r="85" spans="2:111" x14ac:dyDescent="0.25">
      <c r="B85" s="19">
        <v>39356</v>
      </c>
      <c r="C85" s="5">
        <v>148.75399999999999</v>
      </c>
      <c r="D85" s="5">
        <v>197.083</v>
      </c>
      <c r="E85" s="5">
        <v>201.19300000000001</v>
      </c>
      <c r="F85" s="5">
        <v>159.76599999999999</v>
      </c>
      <c r="G85" s="5">
        <v>127.255</v>
      </c>
      <c r="H85" s="5">
        <v>167.74100000000001</v>
      </c>
      <c r="J85" s="19">
        <v>39356</v>
      </c>
      <c r="K85" s="21">
        <v>59.968800000000002</v>
      </c>
      <c r="L85" s="5">
        <v>66.591999999999999</v>
      </c>
      <c r="M85" s="5">
        <v>62.752800000000008</v>
      </c>
      <c r="N85" s="5">
        <v>48.514499999999998</v>
      </c>
      <c r="O85" s="5">
        <v>47.744799999999998</v>
      </c>
      <c r="P85" s="5">
        <v>61.909100000000002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</row>
    <row r="86" spans="2:111" x14ac:dyDescent="0.25">
      <c r="B86" s="19">
        <v>39387</v>
      </c>
      <c r="C86" s="5">
        <v>217.95099999999999</v>
      </c>
      <c r="D86" s="5">
        <v>138.59899999999999</v>
      </c>
      <c r="E86" s="5">
        <v>213.43700000000001</v>
      </c>
      <c r="F86" s="5">
        <v>232.298</v>
      </c>
      <c r="G86" s="5">
        <v>166.75200000000001</v>
      </c>
      <c r="H86" s="5">
        <v>189.40899999999999</v>
      </c>
      <c r="J86" s="19">
        <v>39387</v>
      </c>
      <c r="K86" s="21">
        <v>73.692899999999995</v>
      </c>
      <c r="L86" s="5">
        <v>100.7595</v>
      </c>
      <c r="M86" s="5">
        <v>78.296700000000001</v>
      </c>
      <c r="N86" s="5">
        <v>57.073700000000002</v>
      </c>
      <c r="O86" s="5">
        <v>68.009200000000007</v>
      </c>
      <c r="P86" s="5">
        <v>80.223900000000015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</row>
    <row r="87" spans="2:111" x14ac:dyDescent="0.25">
      <c r="B87" s="19">
        <v>39417</v>
      </c>
      <c r="C87" s="5">
        <v>244.56700000000001</v>
      </c>
      <c r="D87" s="5">
        <v>246.989</v>
      </c>
      <c r="E87" s="5">
        <v>245.221</v>
      </c>
      <c r="F87" s="5">
        <v>289.17099999999999</v>
      </c>
      <c r="G87" s="5">
        <v>259.95499999999998</v>
      </c>
      <c r="H87" s="5">
        <v>248.63300000000001</v>
      </c>
      <c r="J87" s="19">
        <v>39417</v>
      </c>
      <c r="K87" s="21">
        <v>63.711400000000005</v>
      </c>
      <c r="L87" s="5">
        <v>67.5501</v>
      </c>
      <c r="M87" s="5">
        <v>56.246600000000001</v>
      </c>
      <c r="N87" s="5">
        <v>66.090999999999994</v>
      </c>
      <c r="O87" s="5">
        <v>69.294899999999998</v>
      </c>
      <c r="P87" s="5">
        <v>61.850500000000004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</row>
    <row r="88" spans="2:111" x14ac:dyDescent="0.25">
      <c r="B88" s="19">
        <v>39448</v>
      </c>
      <c r="C88" s="5">
        <v>345.03899999999999</v>
      </c>
      <c r="D88" s="5">
        <v>150.256</v>
      </c>
      <c r="E88" s="5">
        <v>264.46199999999999</v>
      </c>
      <c r="F88" s="5">
        <v>391.79500000000002</v>
      </c>
      <c r="G88" s="5">
        <v>332.59500000000003</v>
      </c>
      <c r="H88" s="5">
        <v>285.09899999999999</v>
      </c>
      <c r="J88" s="19">
        <v>39448</v>
      </c>
      <c r="K88" s="21">
        <v>43.784800000000004</v>
      </c>
      <c r="L88" s="5">
        <v>102.75160000000001</v>
      </c>
      <c r="M88" s="5">
        <v>60.978300000000004</v>
      </c>
      <c r="N88" s="5">
        <v>52.923900000000003</v>
      </c>
      <c r="O88" s="5">
        <v>68.820100000000011</v>
      </c>
      <c r="P88" s="5">
        <v>67.375199999999992</v>
      </c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</row>
    <row r="89" spans="2:111" x14ac:dyDescent="0.25">
      <c r="B89" s="19">
        <v>39479</v>
      </c>
      <c r="C89" s="5">
        <v>255.29499999999999</v>
      </c>
      <c r="D89" s="5">
        <v>209.83799999999999</v>
      </c>
      <c r="E89" s="5">
        <v>240.27500000000001</v>
      </c>
      <c r="F89" s="5">
        <v>336.637</v>
      </c>
      <c r="G89" s="5">
        <v>307.45600000000002</v>
      </c>
      <c r="H89" s="5">
        <v>257.28800000000001</v>
      </c>
      <c r="J89" s="19">
        <v>39479</v>
      </c>
      <c r="K89" s="21">
        <v>68.228899999999996</v>
      </c>
      <c r="L89" s="5">
        <v>79.173699999999997</v>
      </c>
      <c r="M89" s="5">
        <v>52.795600000000007</v>
      </c>
      <c r="N89" s="5">
        <v>53.170200000000001</v>
      </c>
      <c r="O89" s="5">
        <v>60.232500000000009</v>
      </c>
      <c r="P89" s="5">
        <v>61.569200000000002</v>
      </c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</row>
    <row r="90" spans="2:111" x14ac:dyDescent="0.25">
      <c r="B90" s="19">
        <v>39508</v>
      </c>
      <c r="C90" s="5">
        <v>268.24599999999998</v>
      </c>
      <c r="D90" s="5">
        <v>193.679</v>
      </c>
      <c r="E90" s="5">
        <v>262.48899999999998</v>
      </c>
      <c r="F90" s="5">
        <v>383.83800000000002</v>
      </c>
      <c r="G90" s="5">
        <v>378.99</v>
      </c>
      <c r="H90" s="5">
        <v>289.89</v>
      </c>
      <c r="J90" s="19">
        <v>39508</v>
      </c>
      <c r="K90" s="21">
        <v>62.145700000000005</v>
      </c>
      <c r="L90" s="5">
        <v>71.641400000000004</v>
      </c>
      <c r="M90" s="5">
        <v>40.534300000000002</v>
      </c>
      <c r="N90" s="5">
        <v>48.430000000000007</v>
      </c>
      <c r="O90" s="5">
        <v>56.4529</v>
      </c>
      <c r="P90" s="5">
        <v>55.016600000000011</v>
      </c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</row>
    <row r="91" spans="2:111" x14ac:dyDescent="0.25">
      <c r="B91" s="19">
        <v>39539</v>
      </c>
      <c r="C91" s="5">
        <v>142.97999999999999</v>
      </c>
      <c r="D91" s="5">
        <v>218.71799999999999</v>
      </c>
      <c r="E91" s="5">
        <v>222.381</v>
      </c>
      <c r="F91" s="5">
        <v>197.00899999999999</v>
      </c>
      <c r="G91" s="5">
        <v>207.03</v>
      </c>
      <c r="H91" s="5">
        <v>213.90899999999999</v>
      </c>
      <c r="J91" s="19">
        <v>39539</v>
      </c>
      <c r="K91" s="21">
        <v>101.4495</v>
      </c>
      <c r="L91" s="5">
        <v>64.331500000000005</v>
      </c>
      <c r="M91" s="5">
        <v>77.422000000000011</v>
      </c>
      <c r="N91" s="5">
        <v>99.534199999999998</v>
      </c>
      <c r="O91" s="5">
        <v>101.4074</v>
      </c>
      <c r="P91" s="5">
        <v>84.683600000000013</v>
      </c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</row>
    <row r="92" spans="2:111" x14ac:dyDescent="0.25">
      <c r="B92" s="19">
        <v>39569</v>
      </c>
      <c r="C92" s="5">
        <v>77.165999999999997</v>
      </c>
      <c r="D92" s="5">
        <v>384.19299999999998</v>
      </c>
      <c r="E92" s="5">
        <v>198.267</v>
      </c>
      <c r="F92" s="5">
        <v>107.889</v>
      </c>
      <c r="G92" s="5">
        <v>123.229</v>
      </c>
      <c r="H92" s="5">
        <v>200.27799999999999</v>
      </c>
      <c r="J92" s="19">
        <v>39569</v>
      </c>
      <c r="K92" s="21">
        <v>73.829499999999996</v>
      </c>
      <c r="L92" s="5">
        <v>39.083300000000008</v>
      </c>
      <c r="M92" s="5">
        <v>58.003099999999996</v>
      </c>
      <c r="N92" s="5">
        <v>76.943600000000004</v>
      </c>
      <c r="O92" s="5">
        <v>77.209100000000007</v>
      </c>
      <c r="P92" s="5">
        <v>65.781100000000009</v>
      </c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</row>
    <row r="93" spans="2:111" x14ac:dyDescent="0.25">
      <c r="B93" s="19">
        <v>39600</v>
      </c>
      <c r="C93" s="5">
        <v>20.486000000000001</v>
      </c>
      <c r="D93" s="5">
        <v>308.608</v>
      </c>
      <c r="E93" s="5">
        <v>144.214</v>
      </c>
      <c r="F93" s="5">
        <v>22.023</v>
      </c>
      <c r="G93" s="5">
        <v>28.341999999999999</v>
      </c>
      <c r="H93" s="5">
        <v>125.31399999999999</v>
      </c>
      <c r="J93" s="19">
        <v>39600</v>
      </c>
      <c r="K93" s="21">
        <v>105.60050000000001</v>
      </c>
      <c r="L93" s="5">
        <v>61.203000000000003</v>
      </c>
      <c r="M93" s="5">
        <v>93.822299999999998</v>
      </c>
      <c r="N93" s="5">
        <v>124.0475</v>
      </c>
      <c r="O93" s="5">
        <v>130.4487</v>
      </c>
      <c r="P93" s="5">
        <v>103.41990000000001</v>
      </c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</row>
    <row r="94" spans="2:111" x14ac:dyDescent="0.25">
      <c r="B94" s="19">
        <v>39630</v>
      </c>
      <c r="C94" s="5">
        <v>15.285</v>
      </c>
      <c r="D94" s="5">
        <v>318.17200000000003</v>
      </c>
      <c r="E94" s="5">
        <v>124.49299999999999</v>
      </c>
      <c r="F94" s="5">
        <v>7.431</v>
      </c>
      <c r="G94" s="5">
        <v>9.2899999999999991</v>
      </c>
      <c r="H94" s="5">
        <v>105.497</v>
      </c>
      <c r="J94" s="19">
        <v>39630</v>
      </c>
      <c r="K94" s="21">
        <v>109.9224</v>
      </c>
      <c r="L94" s="5">
        <v>96.268100000000004</v>
      </c>
      <c r="M94" s="5">
        <v>118.1114</v>
      </c>
      <c r="N94" s="5">
        <v>122.00290000000001</v>
      </c>
      <c r="O94" s="5">
        <v>132.9941</v>
      </c>
      <c r="P94" s="5">
        <v>118.17110000000001</v>
      </c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</row>
    <row r="95" spans="2:111" x14ac:dyDescent="0.25">
      <c r="B95" s="19">
        <v>39661</v>
      </c>
      <c r="C95" s="5">
        <v>31.356999999999999</v>
      </c>
      <c r="D95" s="5">
        <v>220.733</v>
      </c>
      <c r="E95" s="5">
        <v>119.673</v>
      </c>
      <c r="F95" s="5">
        <v>27.315999999999999</v>
      </c>
      <c r="G95" s="5">
        <v>21.004000000000001</v>
      </c>
      <c r="H95" s="5">
        <v>94.058000000000007</v>
      </c>
      <c r="J95" s="19">
        <v>39661</v>
      </c>
      <c r="K95" s="21">
        <v>104.7966</v>
      </c>
      <c r="L95" s="5">
        <v>111.527</v>
      </c>
      <c r="M95" s="5">
        <v>120.65260000000001</v>
      </c>
      <c r="N95" s="5">
        <v>107.05930000000001</v>
      </c>
      <c r="O95" s="5">
        <v>121.78150000000001</v>
      </c>
      <c r="P95" s="5">
        <v>118.38160000000001</v>
      </c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</row>
    <row r="96" spans="2:111" x14ac:dyDescent="0.25">
      <c r="B96" s="19">
        <v>39692</v>
      </c>
      <c r="C96" s="5">
        <v>56.320999999999998</v>
      </c>
      <c r="D96" s="5">
        <v>188.34200000000001</v>
      </c>
      <c r="E96" s="5">
        <v>144.767</v>
      </c>
      <c r="F96" s="5">
        <v>79.816000000000003</v>
      </c>
      <c r="G96" s="5">
        <v>59.234000000000002</v>
      </c>
      <c r="H96" s="5">
        <v>111.992</v>
      </c>
      <c r="J96" s="19">
        <v>39692</v>
      </c>
      <c r="K96" s="21">
        <v>102.2261</v>
      </c>
      <c r="L96" s="5">
        <v>115.80470000000001</v>
      </c>
      <c r="M96" s="5">
        <v>127.57480000000001</v>
      </c>
      <c r="N96" s="5">
        <v>102.32490000000001</v>
      </c>
      <c r="O96" s="5">
        <v>98.310900000000004</v>
      </c>
      <c r="P96" s="5">
        <v>117.2086</v>
      </c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</row>
    <row r="97" spans="2:111" x14ac:dyDescent="0.25">
      <c r="B97" s="19">
        <v>39722</v>
      </c>
      <c r="C97" s="5">
        <v>129.18100000000001</v>
      </c>
      <c r="D97" s="5">
        <v>203.61099999999999</v>
      </c>
      <c r="E97" s="5">
        <v>184.80600000000001</v>
      </c>
      <c r="F97" s="5">
        <v>161.27000000000001</v>
      </c>
      <c r="G97" s="5">
        <v>120.87</v>
      </c>
      <c r="H97" s="5">
        <v>158.15100000000001</v>
      </c>
      <c r="J97" s="19">
        <v>39722</v>
      </c>
      <c r="K97" s="21">
        <v>100.1529</v>
      </c>
      <c r="L97" s="5">
        <v>102.50060000000002</v>
      </c>
      <c r="M97" s="5">
        <v>90.242800000000003</v>
      </c>
      <c r="N97" s="5">
        <v>91.819400000000002</v>
      </c>
      <c r="O97" s="5">
        <v>86.497600000000006</v>
      </c>
      <c r="P97" s="5">
        <v>98.401900000000012</v>
      </c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</row>
    <row r="98" spans="2:111" x14ac:dyDescent="0.25">
      <c r="B98" s="19">
        <v>39753</v>
      </c>
      <c r="C98" s="5">
        <v>150.85</v>
      </c>
      <c r="D98" s="5">
        <v>200.63900000000001</v>
      </c>
      <c r="E98" s="5">
        <v>211.65700000000001</v>
      </c>
      <c r="F98" s="5">
        <v>245.666</v>
      </c>
      <c r="G98" s="5">
        <v>205.113</v>
      </c>
      <c r="H98" s="5">
        <v>187.316</v>
      </c>
      <c r="J98" s="19">
        <v>39753</v>
      </c>
      <c r="K98" s="21">
        <v>59.159199999999998</v>
      </c>
      <c r="L98" s="5">
        <v>51.061900000000009</v>
      </c>
      <c r="M98" s="5">
        <v>47.854000000000006</v>
      </c>
      <c r="N98" s="5">
        <v>46.429100000000005</v>
      </c>
      <c r="O98" s="5">
        <v>43.871000000000002</v>
      </c>
      <c r="P98" s="5">
        <v>54.580100000000009</v>
      </c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</row>
    <row r="99" spans="2:111" x14ac:dyDescent="0.25">
      <c r="B99" s="19">
        <v>39783</v>
      </c>
      <c r="C99" s="5">
        <v>280.11599999999999</v>
      </c>
      <c r="D99" s="5">
        <v>278.14</v>
      </c>
      <c r="E99" s="5">
        <v>221.15</v>
      </c>
      <c r="F99" s="5">
        <v>339.613</v>
      </c>
      <c r="G99" s="5">
        <v>292.84800000000001</v>
      </c>
      <c r="H99" s="5">
        <v>260.81700000000001</v>
      </c>
      <c r="J99" s="19">
        <v>39783</v>
      </c>
      <c r="K99" s="21">
        <v>49.956600000000002</v>
      </c>
      <c r="L99" s="5">
        <v>57.209000000000003</v>
      </c>
      <c r="M99" s="5">
        <v>72.606399999999994</v>
      </c>
      <c r="N99" s="5">
        <v>48.494799999999998</v>
      </c>
      <c r="O99" s="5">
        <v>50.229399999999998</v>
      </c>
      <c r="P99" s="5">
        <v>60.263199999999998</v>
      </c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</row>
    <row r="100" spans="2:111" x14ac:dyDescent="0.25">
      <c r="B100" s="19">
        <v>39814</v>
      </c>
      <c r="C100" s="5">
        <v>246.60499999999999</v>
      </c>
      <c r="D100" s="5">
        <v>260.36</v>
      </c>
      <c r="E100" s="5">
        <v>293.61599999999999</v>
      </c>
      <c r="F100" s="5">
        <v>293.733</v>
      </c>
      <c r="G100" s="5">
        <v>274.71499999999997</v>
      </c>
      <c r="H100" s="5">
        <v>277.44799999999998</v>
      </c>
      <c r="J100" s="19">
        <v>39814</v>
      </c>
      <c r="K100" s="21">
        <v>88.773099999999999</v>
      </c>
      <c r="L100" s="5">
        <v>66.594200000000001</v>
      </c>
      <c r="M100" s="5">
        <v>50.003100000000003</v>
      </c>
      <c r="N100" s="5">
        <v>81.131799999999998</v>
      </c>
      <c r="O100" s="5">
        <v>80.241900000000001</v>
      </c>
      <c r="P100" s="5">
        <v>71.6417</v>
      </c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</row>
    <row r="101" spans="2:111" x14ac:dyDescent="0.25">
      <c r="B101" s="19">
        <v>39845</v>
      </c>
      <c r="C101" s="5">
        <v>286.92</v>
      </c>
      <c r="D101" s="5">
        <v>175.71199999999999</v>
      </c>
      <c r="E101" s="5">
        <v>254.91800000000001</v>
      </c>
      <c r="F101" s="5">
        <v>316.12700000000001</v>
      </c>
      <c r="G101" s="5">
        <v>285.77699999999999</v>
      </c>
      <c r="H101" s="5">
        <v>272.14299999999997</v>
      </c>
      <c r="J101" s="19">
        <v>39845</v>
      </c>
      <c r="K101" s="21">
        <v>67.06280000000001</v>
      </c>
      <c r="L101" s="5">
        <v>77.801300000000012</v>
      </c>
      <c r="M101" s="5">
        <v>47.044000000000004</v>
      </c>
      <c r="N101" s="5">
        <v>56.759500000000003</v>
      </c>
      <c r="O101" s="5">
        <v>65.701700000000002</v>
      </c>
      <c r="P101" s="5">
        <v>60.498000000000005</v>
      </c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</row>
    <row r="102" spans="2:111" x14ac:dyDescent="0.25">
      <c r="B102" s="19">
        <v>39873</v>
      </c>
      <c r="C102" s="5">
        <v>262.73599999999999</v>
      </c>
      <c r="D102" s="5">
        <v>252.18299999999999</v>
      </c>
      <c r="E102" s="5">
        <v>289.70999999999998</v>
      </c>
      <c r="F102" s="5">
        <v>334.13600000000002</v>
      </c>
      <c r="G102" s="5">
        <v>305.89100000000002</v>
      </c>
      <c r="H102" s="5">
        <v>298.36399999999998</v>
      </c>
      <c r="J102" s="19">
        <v>39873</v>
      </c>
      <c r="K102" s="21">
        <v>76.176700000000011</v>
      </c>
      <c r="L102" s="5">
        <v>63.5396</v>
      </c>
      <c r="M102" s="5">
        <v>52.039300000000004</v>
      </c>
      <c r="N102" s="5">
        <v>61.936400000000006</v>
      </c>
      <c r="O102" s="5">
        <v>64.942400000000006</v>
      </c>
      <c r="P102" s="5">
        <v>62.149800000000006</v>
      </c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</row>
    <row r="103" spans="2:111" x14ac:dyDescent="0.25">
      <c r="B103" s="19">
        <v>39904</v>
      </c>
      <c r="C103" s="5">
        <v>199.99299999999999</v>
      </c>
      <c r="D103" s="5">
        <v>251.185</v>
      </c>
      <c r="E103" s="5">
        <v>284.19299999999998</v>
      </c>
      <c r="F103" s="5">
        <v>255.27</v>
      </c>
      <c r="G103" s="5">
        <v>266.214</v>
      </c>
      <c r="H103" s="5">
        <v>257.29199999999997</v>
      </c>
      <c r="J103" s="19">
        <v>39904</v>
      </c>
      <c r="K103" s="21">
        <v>71.106200000000001</v>
      </c>
      <c r="L103" s="5">
        <v>65.104399999999998</v>
      </c>
      <c r="M103" s="5">
        <v>41.166200000000003</v>
      </c>
      <c r="N103" s="5">
        <v>67.385500000000008</v>
      </c>
      <c r="O103" s="5">
        <v>69.733199999999997</v>
      </c>
      <c r="P103" s="5">
        <v>60.219000000000008</v>
      </c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</row>
    <row r="104" spans="2:111" x14ac:dyDescent="0.25">
      <c r="B104" s="19">
        <v>39934</v>
      </c>
      <c r="C104" s="5">
        <v>108.452</v>
      </c>
      <c r="D104" s="5">
        <v>228.227</v>
      </c>
      <c r="E104" s="5">
        <v>216.95400000000001</v>
      </c>
      <c r="F104" s="5">
        <v>134.00299999999999</v>
      </c>
      <c r="G104" s="5">
        <v>192.53899999999999</v>
      </c>
      <c r="H104" s="5">
        <v>197.93799999999999</v>
      </c>
      <c r="J104" s="19">
        <v>39934</v>
      </c>
      <c r="K104" s="21">
        <v>96.956299999999999</v>
      </c>
      <c r="L104" s="5">
        <v>91.664800000000014</v>
      </c>
      <c r="M104" s="5">
        <v>87.403500000000008</v>
      </c>
      <c r="N104" s="5">
        <v>98.955200000000005</v>
      </c>
      <c r="O104" s="5">
        <v>99.203500000000005</v>
      </c>
      <c r="P104" s="5">
        <v>91.6785</v>
      </c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</row>
    <row r="105" spans="2:111" x14ac:dyDescent="0.25">
      <c r="B105" s="19">
        <v>39965</v>
      </c>
      <c r="C105" s="5">
        <v>45.691000000000003</v>
      </c>
      <c r="D105" s="5">
        <v>373.87</v>
      </c>
      <c r="E105" s="5">
        <v>173.96</v>
      </c>
      <c r="F105" s="5">
        <v>50.134</v>
      </c>
      <c r="G105" s="5">
        <v>72.638999999999996</v>
      </c>
      <c r="H105" s="5">
        <v>162.69999999999999</v>
      </c>
      <c r="J105" s="19">
        <v>39965</v>
      </c>
      <c r="K105" s="21">
        <v>99.467600000000004</v>
      </c>
      <c r="L105" s="5">
        <v>61.613100000000003</v>
      </c>
      <c r="M105" s="5">
        <v>83.445899999999995</v>
      </c>
      <c r="N105" s="5">
        <v>113.55440000000002</v>
      </c>
      <c r="O105" s="5">
        <v>120.336</v>
      </c>
      <c r="P105" s="5">
        <v>93.8947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</row>
    <row r="106" spans="2:111" x14ac:dyDescent="0.25">
      <c r="B106" s="19">
        <v>39995</v>
      </c>
      <c r="C106" s="5">
        <v>34.167000000000002</v>
      </c>
      <c r="D106" s="5">
        <v>252.21799999999999</v>
      </c>
      <c r="E106" s="5">
        <v>131.25899999999999</v>
      </c>
      <c r="F106" s="5">
        <v>13.548</v>
      </c>
      <c r="G106" s="5">
        <v>16.818000000000001</v>
      </c>
      <c r="H106" s="5">
        <v>101.09</v>
      </c>
      <c r="J106" s="19">
        <v>39995</v>
      </c>
      <c r="K106" s="21">
        <v>107.77090000000001</v>
      </c>
      <c r="L106" s="5">
        <v>121.27890000000001</v>
      </c>
      <c r="M106" s="5">
        <v>116.48250000000002</v>
      </c>
      <c r="N106" s="5">
        <v>129.9632</v>
      </c>
      <c r="O106" s="5">
        <v>138.82900000000001</v>
      </c>
      <c r="P106" s="5">
        <v>122.498</v>
      </c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</row>
    <row r="107" spans="2:111" x14ac:dyDescent="0.25">
      <c r="B107" s="19">
        <v>40026</v>
      </c>
      <c r="C107" s="5">
        <v>35.128999999999998</v>
      </c>
      <c r="D107" s="5">
        <v>202.398</v>
      </c>
      <c r="E107" s="5">
        <v>130.863</v>
      </c>
      <c r="F107" s="5">
        <v>33.676000000000002</v>
      </c>
      <c r="G107" s="5">
        <v>31.956</v>
      </c>
      <c r="H107" s="5">
        <v>92.581000000000003</v>
      </c>
      <c r="J107" s="19">
        <v>40026</v>
      </c>
      <c r="K107" s="21">
        <v>116.97980000000001</v>
      </c>
      <c r="L107" s="5">
        <v>123.8886</v>
      </c>
      <c r="M107" s="5">
        <v>124.65190000000001</v>
      </c>
      <c r="N107" s="5">
        <v>128.60940000000002</v>
      </c>
      <c r="O107" s="5">
        <v>139.43770000000001</v>
      </c>
      <c r="P107" s="5">
        <v>129.2105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</row>
    <row r="108" spans="2:111" x14ac:dyDescent="0.25">
      <c r="B108" s="19">
        <v>40057</v>
      </c>
      <c r="C108" s="5">
        <v>65.182000000000002</v>
      </c>
      <c r="D108" s="5">
        <v>135.62200000000001</v>
      </c>
      <c r="E108" s="5">
        <v>125.08199999999999</v>
      </c>
      <c r="F108" s="5">
        <v>88.92</v>
      </c>
      <c r="G108" s="5">
        <v>77.709000000000003</v>
      </c>
      <c r="H108" s="5">
        <v>95.802000000000007</v>
      </c>
      <c r="J108" s="19">
        <v>40057</v>
      </c>
      <c r="K108" s="21">
        <v>122.2346</v>
      </c>
      <c r="L108" s="5">
        <v>131.82339999999999</v>
      </c>
      <c r="M108" s="5">
        <v>128.381</v>
      </c>
      <c r="N108" s="5">
        <v>135.19810000000001</v>
      </c>
      <c r="O108" s="5">
        <v>125.20640000000002</v>
      </c>
      <c r="P108" s="5">
        <v>132.03290000000001</v>
      </c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</row>
    <row r="109" spans="2:111" x14ac:dyDescent="0.25">
      <c r="B109" s="19">
        <v>40087</v>
      </c>
      <c r="C109" s="5">
        <v>113.779</v>
      </c>
      <c r="D109" s="5">
        <v>141.012</v>
      </c>
      <c r="E109" s="5">
        <v>155.446</v>
      </c>
      <c r="F109" s="5">
        <v>146.084</v>
      </c>
      <c r="G109" s="5">
        <v>140.89599999999999</v>
      </c>
      <c r="H109" s="5">
        <v>132.58500000000001</v>
      </c>
      <c r="J109" s="19">
        <v>40087</v>
      </c>
      <c r="K109" s="21">
        <v>72.148600000000002</v>
      </c>
      <c r="L109" s="5">
        <v>82.8977</v>
      </c>
      <c r="M109" s="5">
        <v>69.654499999999999</v>
      </c>
      <c r="N109" s="5">
        <v>75.322600000000008</v>
      </c>
      <c r="O109" s="5">
        <v>62.866700000000009</v>
      </c>
      <c r="P109" s="5">
        <v>76.819299999999998</v>
      </c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</row>
    <row r="110" spans="2:111" x14ac:dyDescent="0.25">
      <c r="B110" s="19">
        <v>40118</v>
      </c>
      <c r="C110" s="5">
        <v>173.2</v>
      </c>
      <c r="D110" s="5">
        <v>109.264</v>
      </c>
      <c r="E110" s="5">
        <v>206.93899999999999</v>
      </c>
      <c r="F110" s="5">
        <v>186.19</v>
      </c>
      <c r="G110" s="5">
        <v>162.15</v>
      </c>
      <c r="H110" s="5">
        <v>163.70500000000001</v>
      </c>
      <c r="J110" s="19">
        <v>40118</v>
      </c>
      <c r="K110" s="21">
        <v>70.424999999999997</v>
      </c>
      <c r="L110" s="5">
        <v>110.70370000000001</v>
      </c>
      <c r="M110" s="5">
        <v>74.252200000000002</v>
      </c>
      <c r="N110" s="5">
        <v>66.424999999999997</v>
      </c>
      <c r="O110" s="5">
        <v>77.387600000000006</v>
      </c>
      <c r="P110" s="5">
        <v>85.200699999999998</v>
      </c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</row>
    <row r="111" spans="2:111" x14ac:dyDescent="0.25">
      <c r="B111" s="19">
        <v>40148</v>
      </c>
      <c r="C111" s="5">
        <v>267.375</v>
      </c>
      <c r="D111" s="5">
        <v>124.251</v>
      </c>
      <c r="E111" s="5">
        <v>253.01</v>
      </c>
      <c r="F111" s="5">
        <v>328.30599999999998</v>
      </c>
      <c r="G111" s="5">
        <v>275.21300000000002</v>
      </c>
      <c r="H111" s="5">
        <v>239.137</v>
      </c>
      <c r="J111" s="19">
        <v>40148</v>
      </c>
      <c r="K111" s="21">
        <v>53.999200000000002</v>
      </c>
      <c r="L111" s="5">
        <v>90.025300000000016</v>
      </c>
      <c r="M111" s="5">
        <v>47.497100000000003</v>
      </c>
      <c r="N111" s="5">
        <v>44.610199999999999</v>
      </c>
      <c r="O111" s="5">
        <v>54.496600000000001</v>
      </c>
      <c r="P111" s="5">
        <v>59.491500000000002</v>
      </c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</row>
    <row r="112" spans="2:111" x14ac:dyDescent="0.25">
      <c r="B112" s="19">
        <v>40179</v>
      </c>
      <c r="C112" s="5">
        <v>289.76499999999999</v>
      </c>
      <c r="D112" s="5">
        <v>109.756</v>
      </c>
      <c r="E112" s="5">
        <v>209.465</v>
      </c>
      <c r="F112" s="5">
        <v>399.142</v>
      </c>
      <c r="G112" s="5">
        <v>318.58199999999999</v>
      </c>
      <c r="H112" s="5">
        <v>243.50700000000001</v>
      </c>
      <c r="J112" s="19">
        <v>40179</v>
      </c>
      <c r="K112" s="21">
        <v>58.714599999999997</v>
      </c>
      <c r="L112" s="5">
        <v>121.56210000000002</v>
      </c>
      <c r="M112" s="5">
        <v>74.095600000000005</v>
      </c>
      <c r="N112" s="5">
        <v>57.139600000000002</v>
      </c>
      <c r="O112" s="5">
        <v>77.81280000000001</v>
      </c>
      <c r="P112" s="5">
        <v>79.474800000000016</v>
      </c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</row>
    <row r="113" spans="2:111" x14ac:dyDescent="0.25">
      <c r="B113" s="19">
        <v>40210</v>
      </c>
      <c r="C113" s="5">
        <v>262.31200000000001</v>
      </c>
      <c r="D113" s="5">
        <v>159.91499999999999</v>
      </c>
      <c r="E113" s="5">
        <v>227.17099999999999</v>
      </c>
      <c r="F113" s="5">
        <v>282.37200000000001</v>
      </c>
      <c r="G113" s="5">
        <v>252.68</v>
      </c>
      <c r="H113" s="5">
        <v>231.82400000000001</v>
      </c>
      <c r="J113" s="19">
        <v>40210</v>
      </c>
      <c r="K113" s="21">
        <v>59.823100000000004</v>
      </c>
      <c r="L113" s="5">
        <v>70.246400000000008</v>
      </c>
      <c r="M113" s="5">
        <v>49.538000000000004</v>
      </c>
      <c r="N113" s="5">
        <v>68.478400000000008</v>
      </c>
      <c r="O113" s="5">
        <v>81.83890000000001</v>
      </c>
      <c r="P113" s="5">
        <v>62.457000000000008</v>
      </c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</row>
    <row r="114" spans="2:111" x14ac:dyDescent="0.25">
      <c r="B114" s="19">
        <v>40238</v>
      </c>
      <c r="C114" s="5">
        <v>234.54</v>
      </c>
      <c r="D114" s="5">
        <v>184.917</v>
      </c>
      <c r="E114" s="5">
        <v>253.34700000000001</v>
      </c>
      <c r="F114" s="5">
        <v>309.18400000000003</v>
      </c>
      <c r="G114" s="5">
        <v>248.23599999999999</v>
      </c>
      <c r="H114" s="5">
        <v>245.98599999999999</v>
      </c>
      <c r="J114" s="19">
        <v>40238</v>
      </c>
      <c r="K114" s="21">
        <v>100.72460000000001</v>
      </c>
      <c r="L114" s="5">
        <v>82.808199999999999</v>
      </c>
      <c r="M114" s="5">
        <v>71.626900000000006</v>
      </c>
      <c r="N114" s="5">
        <v>78.316400000000002</v>
      </c>
      <c r="O114" s="5">
        <v>95.795600000000007</v>
      </c>
      <c r="P114" s="5">
        <v>83.921199999999999</v>
      </c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</row>
    <row r="115" spans="2:111" x14ac:dyDescent="0.25">
      <c r="B115" s="19">
        <v>40269</v>
      </c>
      <c r="C115" s="5">
        <v>95.846000000000004</v>
      </c>
      <c r="D115" s="5">
        <v>374.22399999999999</v>
      </c>
      <c r="E115" s="5">
        <v>220.61799999999999</v>
      </c>
      <c r="F115" s="5">
        <v>157.828</v>
      </c>
      <c r="G115" s="5">
        <v>217.46799999999999</v>
      </c>
      <c r="H115" s="5">
        <v>230.40899999999999</v>
      </c>
      <c r="J115" s="19">
        <v>40269</v>
      </c>
      <c r="K115" s="21">
        <v>89.160700000000006</v>
      </c>
      <c r="L115" s="5">
        <v>34.997800000000005</v>
      </c>
      <c r="M115" s="5">
        <v>65.027799999999999</v>
      </c>
      <c r="N115" s="5">
        <v>102.02680000000001</v>
      </c>
      <c r="O115" s="5">
        <v>93.887400000000014</v>
      </c>
      <c r="P115" s="5">
        <v>76.407500000000013</v>
      </c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</row>
    <row r="116" spans="2:111" x14ac:dyDescent="0.25">
      <c r="B116" s="19">
        <v>40299</v>
      </c>
      <c r="C116" s="5">
        <v>71.902000000000001</v>
      </c>
      <c r="D116" s="5">
        <v>331.68400000000003</v>
      </c>
      <c r="E116" s="5">
        <v>194.84399999999999</v>
      </c>
      <c r="F116" s="5">
        <v>71.849999999999994</v>
      </c>
      <c r="G116" s="5">
        <v>91.941000000000003</v>
      </c>
      <c r="H116" s="5">
        <v>178.38200000000001</v>
      </c>
      <c r="J116" s="19">
        <v>40299</v>
      </c>
      <c r="K116" s="21">
        <v>99.692900000000009</v>
      </c>
      <c r="L116" s="5">
        <v>59.521700000000003</v>
      </c>
      <c r="M116" s="5">
        <v>83.696799999999996</v>
      </c>
      <c r="N116" s="5">
        <v>122.87180000000001</v>
      </c>
      <c r="O116" s="5">
        <v>125.35840000000002</v>
      </c>
      <c r="P116" s="5">
        <v>94.746800000000007</v>
      </c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</row>
    <row r="117" spans="2:111" x14ac:dyDescent="0.25">
      <c r="B117" s="19">
        <v>40330</v>
      </c>
      <c r="C117" s="5">
        <v>18.314</v>
      </c>
      <c r="D117" s="5">
        <v>314.86099999999999</v>
      </c>
      <c r="E117" s="5">
        <v>146.01499999999999</v>
      </c>
      <c r="F117" s="5">
        <v>27.131</v>
      </c>
      <c r="G117" s="5">
        <v>38.03</v>
      </c>
      <c r="H117" s="5">
        <v>118.568</v>
      </c>
      <c r="J117" s="19">
        <v>40330</v>
      </c>
      <c r="K117" s="21">
        <v>112.9873</v>
      </c>
      <c r="L117" s="5">
        <v>86.037199999999999</v>
      </c>
      <c r="M117" s="5">
        <v>102.10770000000001</v>
      </c>
      <c r="N117" s="5">
        <v>127.6798</v>
      </c>
      <c r="O117" s="5">
        <v>134.59220000000002</v>
      </c>
      <c r="P117" s="5">
        <v>112.0502</v>
      </c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</row>
    <row r="118" spans="2:111" x14ac:dyDescent="0.25">
      <c r="B118" s="19">
        <v>40360</v>
      </c>
      <c r="C118" s="5">
        <v>22.643000000000001</v>
      </c>
      <c r="D118" s="5">
        <v>280.09500000000003</v>
      </c>
      <c r="E118" s="5">
        <v>118.355</v>
      </c>
      <c r="F118" s="5">
        <v>19.977</v>
      </c>
      <c r="G118" s="5">
        <v>22.170999999999999</v>
      </c>
      <c r="H118" s="5">
        <v>108.999</v>
      </c>
      <c r="J118" s="19">
        <v>40360</v>
      </c>
      <c r="K118" s="21">
        <v>100.50700000000001</v>
      </c>
      <c r="L118" s="5">
        <v>89.43310000000001</v>
      </c>
      <c r="M118" s="5">
        <v>110.14330000000001</v>
      </c>
      <c r="N118" s="5">
        <v>118.7377</v>
      </c>
      <c r="O118" s="5">
        <v>130.0241</v>
      </c>
      <c r="P118" s="5">
        <v>110.71120000000002</v>
      </c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</row>
    <row r="119" spans="2:111" x14ac:dyDescent="0.25">
      <c r="B119" s="19">
        <v>40391</v>
      </c>
      <c r="C119" s="5">
        <v>22.007999999999999</v>
      </c>
      <c r="D119" s="5">
        <v>200.203</v>
      </c>
      <c r="E119" s="5">
        <v>86.307000000000002</v>
      </c>
      <c r="F119" s="5">
        <v>15.622</v>
      </c>
      <c r="G119" s="5">
        <v>17.55</v>
      </c>
      <c r="H119" s="5">
        <v>76.100999999999999</v>
      </c>
      <c r="J119" s="19">
        <v>40391</v>
      </c>
      <c r="K119" s="21">
        <v>76.088000000000008</v>
      </c>
      <c r="L119" s="5">
        <v>88.681899999999999</v>
      </c>
      <c r="M119" s="5">
        <v>97.933600000000013</v>
      </c>
      <c r="N119" s="5">
        <v>87.848000000000013</v>
      </c>
      <c r="O119" s="5">
        <v>110.41240000000001</v>
      </c>
      <c r="P119" s="5">
        <v>96.485000000000014</v>
      </c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</row>
    <row r="120" spans="2:111" x14ac:dyDescent="0.25">
      <c r="B120" s="19">
        <v>40422</v>
      </c>
      <c r="C120" s="5">
        <v>52.182000000000002</v>
      </c>
      <c r="D120" s="5">
        <v>152.20500000000001</v>
      </c>
      <c r="E120" s="5">
        <v>120.941</v>
      </c>
      <c r="F120" s="5">
        <v>48.531999999999996</v>
      </c>
      <c r="G120" s="5">
        <v>37.045000000000002</v>
      </c>
      <c r="H120" s="5">
        <v>90.888999999999996</v>
      </c>
      <c r="J120" s="19">
        <v>40422</v>
      </c>
      <c r="K120" s="21">
        <v>82.045299999999997</v>
      </c>
      <c r="L120" s="5">
        <v>108.29960000000001</v>
      </c>
      <c r="M120" s="5">
        <v>106.9272</v>
      </c>
      <c r="N120" s="5">
        <v>68.85990000000001</v>
      </c>
      <c r="O120" s="5">
        <v>67.944299999999998</v>
      </c>
      <c r="P120" s="5">
        <v>98.604500000000002</v>
      </c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</row>
    <row r="121" spans="2:111" x14ac:dyDescent="0.25">
      <c r="B121" s="19">
        <v>40452</v>
      </c>
      <c r="C121" s="5">
        <v>139.28899999999999</v>
      </c>
      <c r="D121" s="5">
        <v>145.60599999999999</v>
      </c>
      <c r="E121" s="5">
        <v>179.17500000000001</v>
      </c>
      <c r="F121" s="5">
        <v>161.58600000000001</v>
      </c>
      <c r="G121" s="5">
        <v>141.03899999999999</v>
      </c>
      <c r="H121" s="5">
        <v>152.47</v>
      </c>
      <c r="J121" s="19">
        <v>40452</v>
      </c>
      <c r="K121" s="21">
        <v>52.920100000000005</v>
      </c>
      <c r="L121" s="5">
        <v>73.995699999999999</v>
      </c>
      <c r="M121" s="5">
        <v>62.678400000000003</v>
      </c>
      <c r="N121" s="5">
        <v>52.625599999999999</v>
      </c>
      <c r="O121" s="5">
        <v>58.7697</v>
      </c>
      <c r="P121" s="5">
        <v>64.633099999999999</v>
      </c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</row>
    <row r="122" spans="2:111" x14ac:dyDescent="0.25">
      <c r="B122" s="19">
        <v>40483</v>
      </c>
      <c r="C122" s="5">
        <v>161.41800000000001</v>
      </c>
      <c r="D122" s="5">
        <v>201.018</v>
      </c>
      <c r="E122" s="5">
        <v>204.35</v>
      </c>
      <c r="F122" s="5">
        <v>242.72900000000001</v>
      </c>
      <c r="G122" s="5">
        <v>205.69200000000001</v>
      </c>
      <c r="H122" s="5">
        <v>189.83099999999999</v>
      </c>
      <c r="J122" s="19">
        <v>40483</v>
      </c>
      <c r="K122" s="21">
        <v>77.511700000000005</v>
      </c>
      <c r="L122" s="5">
        <v>79.591700000000003</v>
      </c>
      <c r="M122" s="5">
        <v>75.218499999999992</v>
      </c>
      <c r="N122" s="5">
        <v>72.917400000000001</v>
      </c>
      <c r="O122" s="5">
        <v>64.308500000000009</v>
      </c>
      <c r="P122" s="5">
        <v>78.140100000000004</v>
      </c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</row>
    <row r="123" spans="2:111" x14ac:dyDescent="0.25">
      <c r="B123" s="19">
        <v>40513</v>
      </c>
      <c r="C123" s="5">
        <v>193.72399999999999</v>
      </c>
      <c r="D123" s="5">
        <v>207.74</v>
      </c>
      <c r="E123" s="5">
        <v>223.851</v>
      </c>
      <c r="F123" s="5">
        <v>295.95499999999998</v>
      </c>
      <c r="G123" s="5">
        <v>292.35199999999998</v>
      </c>
      <c r="H123" s="5">
        <v>227.893</v>
      </c>
      <c r="J123" s="19">
        <v>40513</v>
      </c>
      <c r="K123" s="21">
        <v>73.233100000000007</v>
      </c>
      <c r="L123" s="5">
        <v>74.0107</v>
      </c>
      <c r="M123" s="5">
        <v>63.8857</v>
      </c>
      <c r="N123" s="5">
        <v>67.993399999999994</v>
      </c>
      <c r="O123" s="5">
        <v>61.781500000000008</v>
      </c>
      <c r="P123" s="5">
        <v>68.774100000000004</v>
      </c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</row>
    <row r="124" spans="2:111" x14ac:dyDescent="0.25">
      <c r="B124" s="19">
        <v>40544</v>
      </c>
      <c r="C124" s="5">
        <v>283.25200000000001</v>
      </c>
      <c r="D124" s="5">
        <v>185.751</v>
      </c>
      <c r="E124" s="5">
        <v>227.661</v>
      </c>
      <c r="F124" s="5">
        <v>377.60199999999998</v>
      </c>
      <c r="G124" s="5">
        <v>316.30500000000001</v>
      </c>
      <c r="H124" s="5">
        <v>264.77600000000001</v>
      </c>
      <c r="J124" s="19">
        <v>40544</v>
      </c>
      <c r="K124" s="21">
        <v>54.477000000000004</v>
      </c>
      <c r="L124" s="5">
        <v>94.557400000000001</v>
      </c>
      <c r="M124" s="5">
        <v>64.826999999999998</v>
      </c>
      <c r="N124" s="5">
        <v>44.832300000000004</v>
      </c>
      <c r="O124" s="5">
        <v>51.855700000000006</v>
      </c>
      <c r="P124" s="5">
        <v>66.0779</v>
      </c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</row>
    <row r="125" spans="2:111" x14ac:dyDescent="0.25">
      <c r="B125" s="19">
        <v>40575</v>
      </c>
      <c r="C125" s="5">
        <v>302.548</v>
      </c>
      <c r="D125" s="5">
        <v>216.83699999999999</v>
      </c>
      <c r="E125" s="5">
        <v>255.93199999999999</v>
      </c>
      <c r="F125" s="5">
        <v>367.81200000000001</v>
      </c>
      <c r="G125" s="5">
        <v>320.12099999999998</v>
      </c>
      <c r="H125" s="5">
        <v>286.75400000000002</v>
      </c>
      <c r="J125" s="19">
        <v>40575</v>
      </c>
      <c r="K125" s="21">
        <v>53.809400000000011</v>
      </c>
      <c r="L125" s="5">
        <v>67.09320000000001</v>
      </c>
      <c r="M125" s="5">
        <v>46.088500000000003</v>
      </c>
      <c r="N125" s="5">
        <v>38.466300000000004</v>
      </c>
      <c r="O125" s="5">
        <v>49.176200000000001</v>
      </c>
      <c r="P125" s="5">
        <v>52.276600000000002</v>
      </c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</row>
    <row r="126" spans="2:111" x14ac:dyDescent="0.25">
      <c r="B126" s="19">
        <v>40603</v>
      </c>
      <c r="C126" s="5">
        <v>235.73</v>
      </c>
      <c r="D126" s="5">
        <v>249.22900000000001</v>
      </c>
      <c r="E126" s="5">
        <v>297.17</v>
      </c>
      <c r="F126" s="5">
        <v>325.43400000000003</v>
      </c>
      <c r="G126" s="5">
        <v>313.68099999999998</v>
      </c>
      <c r="H126" s="5">
        <v>292.46300000000002</v>
      </c>
      <c r="J126" s="19">
        <v>40603</v>
      </c>
      <c r="K126" s="21">
        <v>65.509200000000007</v>
      </c>
      <c r="L126" s="5">
        <v>67.900500000000008</v>
      </c>
      <c r="M126" s="5">
        <v>48.1614</v>
      </c>
      <c r="N126" s="5">
        <v>48.06</v>
      </c>
      <c r="O126" s="5">
        <v>55.585799999999999</v>
      </c>
      <c r="P126" s="5">
        <v>55.968200000000003</v>
      </c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</row>
    <row r="127" spans="2:111" x14ac:dyDescent="0.25">
      <c r="B127" s="19">
        <v>40634</v>
      </c>
      <c r="C127" s="5">
        <v>175.73599999999999</v>
      </c>
      <c r="D127" s="5">
        <v>270.46499999999997</v>
      </c>
      <c r="E127" s="5">
        <v>254.50200000000001</v>
      </c>
      <c r="F127" s="5">
        <v>243.33699999999999</v>
      </c>
      <c r="G127" s="5">
        <v>221.24</v>
      </c>
      <c r="H127" s="5">
        <v>252.976</v>
      </c>
      <c r="J127" s="19">
        <v>40634</v>
      </c>
      <c r="K127" s="21">
        <v>78.66810000000001</v>
      </c>
      <c r="L127" s="5">
        <v>49.604300000000002</v>
      </c>
      <c r="M127" s="5">
        <v>52.267400000000002</v>
      </c>
      <c r="N127" s="5">
        <v>80.711100000000002</v>
      </c>
      <c r="O127" s="5">
        <v>85.069299999999998</v>
      </c>
      <c r="P127" s="5">
        <v>65.862099999999998</v>
      </c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</row>
    <row r="128" spans="2:111" x14ac:dyDescent="0.25">
      <c r="B128" s="19">
        <v>40664</v>
      </c>
      <c r="C128" s="5">
        <v>63.017000000000003</v>
      </c>
      <c r="D128" s="5">
        <v>412.99799999999999</v>
      </c>
      <c r="E128" s="5">
        <v>214.17099999999999</v>
      </c>
      <c r="F128" s="5">
        <v>80.69</v>
      </c>
      <c r="G128" s="5">
        <v>133.20099999999999</v>
      </c>
      <c r="H128" s="5">
        <v>200.87100000000001</v>
      </c>
      <c r="J128" s="19">
        <v>40664</v>
      </c>
      <c r="K128" s="21">
        <v>109.87790000000001</v>
      </c>
      <c r="L128" s="5">
        <v>46.174900000000008</v>
      </c>
      <c r="M128" s="5">
        <v>83.159600000000012</v>
      </c>
      <c r="N128" s="5">
        <v>113.97470000000001</v>
      </c>
      <c r="O128" s="5">
        <v>112.9761</v>
      </c>
      <c r="P128" s="5">
        <v>94.0274</v>
      </c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</row>
    <row r="129" spans="2:111" x14ac:dyDescent="0.25">
      <c r="B129" s="19">
        <v>40695</v>
      </c>
      <c r="C129" s="5">
        <v>22.486000000000001</v>
      </c>
      <c r="D129" s="5">
        <v>311.44499999999999</v>
      </c>
      <c r="E129" s="5">
        <v>163.78299999999999</v>
      </c>
      <c r="F129" s="5">
        <v>17.983000000000001</v>
      </c>
      <c r="G129" s="5">
        <v>32.167999999999999</v>
      </c>
      <c r="H129" s="5">
        <v>125.982</v>
      </c>
      <c r="J129" s="19">
        <v>40695</v>
      </c>
      <c r="K129" s="21">
        <v>103.86430000000001</v>
      </c>
      <c r="L129" s="5">
        <v>81.187100000000001</v>
      </c>
      <c r="M129" s="5">
        <v>91.438900000000004</v>
      </c>
      <c r="N129" s="5">
        <v>124.7697</v>
      </c>
      <c r="O129" s="5">
        <v>132.52020000000002</v>
      </c>
      <c r="P129" s="5">
        <v>104.7204</v>
      </c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</row>
    <row r="130" spans="2:111" x14ac:dyDescent="0.25">
      <c r="B130" s="19">
        <v>40725</v>
      </c>
      <c r="C130" s="5">
        <v>20.053999999999998</v>
      </c>
      <c r="D130" s="5">
        <v>254.697</v>
      </c>
      <c r="E130" s="5">
        <v>137.30500000000001</v>
      </c>
      <c r="F130" s="5">
        <v>9.2050000000000001</v>
      </c>
      <c r="G130" s="5">
        <v>17.927</v>
      </c>
      <c r="H130" s="5">
        <v>101.961</v>
      </c>
      <c r="J130" s="19">
        <v>40725</v>
      </c>
      <c r="K130" s="21">
        <v>107.18030000000002</v>
      </c>
      <c r="L130" s="5">
        <v>110.32780000000001</v>
      </c>
      <c r="M130" s="5">
        <v>111.73440000000001</v>
      </c>
      <c r="N130" s="5">
        <v>126.39890000000001</v>
      </c>
      <c r="O130" s="5">
        <v>136.14240000000001</v>
      </c>
      <c r="P130" s="5">
        <v>118.0575</v>
      </c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</row>
    <row r="131" spans="2:111" x14ac:dyDescent="0.25">
      <c r="B131" s="19">
        <v>40756</v>
      </c>
      <c r="C131" s="5">
        <v>32.856999999999999</v>
      </c>
      <c r="D131" s="5">
        <v>170.57</v>
      </c>
      <c r="E131" s="5">
        <v>103.383</v>
      </c>
      <c r="F131" s="5">
        <v>27.126999999999999</v>
      </c>
      <c r="G131" s="5">
        <v>17.535</v>
      </c>
      <c r="H131" s="5">
        <v>79.528999999999996</v>
      </c>
      <c r="J131" s="19">
        <v>40756</v>
      </c>
      <c r="K131" s="21">
        <v>108.828</v>
      </c>
      <c r="L131" s="5">
        <v>129.6431</v>
      </c>
      <c r="M131" s="5">
        <v>130.9665</v>
      </c>
      <c r="N131" s="5">
        <v>119.6434</v>
      </c>
      <c r="O131" s="5">
        <v>134.2355</v>
      </c>
      <c r="P131" s="5">
        <v>127.99590000000001</v>
      </c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</row>
    <row r="132" spans="2:111" x14ac:dyDescent="0.25">
      <c r="B132" s="19">
        <v>40787</v>
      </c>
      <c r="C132" s="5">
        <v>71.47</v>
      </c>
      <c r="D132" s="5">
        <v>178.30099999999999</v>
      </c>
      <c r="E132" s="5">
        <v>168.989</v>
      </c>
      <c r="F132" s="5">
        <v>65.650000000000006</v>
      </c>
      <c r="G132" s="5">
        <v>41.002000000000002</v>
      </c>
      <c r="H132" s="5">
        <v>117.68300000000001</v>
      </c>
      <c r="J132" s="19">
        <v>40787</v>
      </c>
      <c r="K132" s="21">
        <v>104.09200000000001</v>
      </c>
      <c r="L132" s="5">
        <v>103.70530000000002</v>
      </c>
      <c r="M132" s="5">
        <v>104.0694</v>
      </c>
      <c r="N132" s="5">
        <v>101.90140000000001</v>
      </c>
      <c r="O132" s="5">
        <v>97.528999999999996</v>
      </c>
      <c r="P132" s="5">
        <v>107.19929999999999</v>
      </c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</row>
    <row r="133" spans="2:111" x14ac:dyDescent="0.25">
      <c r="B133" s="19">
        <v>40817</v>
      </c>
      <c r="C133" s="5">
        <v>128.74700000000001</v>
      </c>
      <c r="D133" s="5">
        <v>184.11099999999999</v>
      </c>
      <c r="E133" s="5">
        <v>202.27099999999999</v>
      </c>
      <c r="F133" s="5">
        <v>201.423</v>
      </c>
      <c r="G133" s="5">
        <v>191.684</v>
      </c>
      <c r="H133" s="5">
        <v>174.03100000000001</v>
      </c>
      <c r="J133" s="19">
        <v>40817</v>
      </c>
      <c r="K133" s="21">
        <v>58.599600000000002</v>
      </c>
      <c r="L133" s="5">
        <v>63.3506</v>
      </c>
      <c r="M133" s="5">
        <v>59.880400000000002</v>
      </c>
      <c r="N133" s="5">
        <v>55.2348</v>
      </c>
      <c r="O133" s="5">
        <v>60.387</v>
      </c>
      <c r="P133" s="5">
        <v>61.521600000000007</v>
      </c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</row>
    <row r="134" spans="2:111" x14ac:dyDescent="0.25">
      <c r="B134" s="19">
        <v>40848</v>
      </c>
      <c r="C134" s="5">
        <v>170.16399999999999</v>
      </c>
      <c r="D134" s="5">
        <v>203.684</v>
      </c>
      <c r="E134" s="5">
        <v>210.56100000000001</v>
      </c>
      <c r="F134" s="5">
        <v>234.96600000000001</v>
      </c>
      <c r="G134" s="5">
        <v>239.971</v>
      </c>
      <c r="H134" s="5">
        <v>193.40600000000001</v>
      </c>
      <c r="J134" s="19">
        <v>40848</v>
      </c>
      <c r="K134" s="21">
        <v>99.803200000000004</v>
      </c>
      <c r="L134" s="5">
        <v>77.558500000000009</v>
      </c>
      <c r="M134" s="5">
        <v>85.751400000000004</v>
      </c>
      <c r="N134" s="5">
        <v>75.751900000000006</v>
      </c>
      <c r="O134" s="5">
        <v>60.97140000000001</v>
      </c>
      <c r="P134" s="5">
        <v>88.852300000000014</v>
      </c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</row>
    <row r="135" spans="2:111" x14ac:dyDescent="0.25">
      <c r="B135" s="19">
        <v>40878</v>
      </c>
      <c r="C135" s="5">
        <v>250.76400000000001</v>
      </c>
      <c r="D135" s="5">
        <v>178.25899999999999</v>
      </c>
      <c r="E135" s="5">
        <v>266.84899999999999</v>
      </c>
      <c r="F135" s="5">
        <v>274.10300000000001</v>
      </c>
      <c r="G135" s="5">
        <v>224.98</v>
      </c>
      <c r="H135" s="5">
        <v>231.261</v>
      </c>
      <c r="J135" s="19">
        <v>40878</v>
      </c>
      <c r="K135" s="21">
        <v>68.271299999999997</v>
      </c>
      <c r="L135" s="5">
        <v>88.226600000000005</v>
      </c>
      <c r="M135" s="5">
        <v>53.756399999999999</v>
      </c>
      <c r="N135" s="5">
        <v>71.202100000000002</v>
      </c>
      <c r="O135" s="5">
        <v>62.570799999999998</v>
      </c>
      <c r="P135" s="5">
        <v>71.217799999999997</v>
      </c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</row>
    <row r="136" spans="2:111" x14ac:dyDescent="0.25">
      <c r="B136" s="19">
        <v>40909</v>
      </c>
      <c r="C136" s="5">
        <v>266.70999999999998</v>
      </c>
      <c r="D136" s="5">
        <v>230.42099999999999</v>
      </c>
      <c r="E136" s="5">
        <v>292.738</v>
      </c>
      <c r="F136" s="5">
        <v>377.64299999999997</v>
      </c>
      <c r="G136" s="5">
        <v>375.21699999999998</v>
      </c>
      <c r="H136" s="5">
        <v>289.464</v>
      </c>
      <c r="J136" s="19">
        <v>40909</v>
      </c>
      <c r="K136" s="21">
        <v>69.022400000000005</v>
      </c>
      <c r="L136" s="5">
        <v>74.634</v>
      </c>
      <c r="M136" s="5">
        <v>58.751199999999997</v>
      </c>
      <c r="N136" s="5">
        <v>39.459400000000002</v>
      </c>
      <c r="O136" s="5">
        <v>41.112700000000004</v>
      </c>
      <c r="P136" s="5">
        <v>60.983600000000003</v>
      </c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</row>
    <row r="137" spans="2:111" x14ac:dyDescent="0.25">
      <c r="B137" s="19">
        <v>40940</v>
      </c>
      <c r="C137" s="5">
        <v>307.15199999999999</v>
      </c>
      <c r="D137" s="5">
        <v>235.13499999999999</v>
      </c>
      <c r="E137" s="5">
        <v>272.74599999999998</v>
      </c>
      <c r="F137" s="5">
        <v>301.49299999999999</v>
      </c>
      <c r="G137" s="5">
        <v>285.78500000000003</v>
      </c>
      <c r="H137" s="5">
        <v>287.60000000000002</v>
      </c>
      <c r="J137" s="19">
        <v>40940</v>
      </c>
      <c r="K137" s="21">
        <v>62.7194</v>
      </c>
      <c r="L137" s="5">
        <v>72.207599999999999</v>
      </c>
      <c r="M137" s="5">
        <v>50.629000000000005</v>
      </c>
      <c r="N137" s="5">
        <v>70.518100000000004</v>
      </c>
      <c r="O137" s="5">
        <v>85.032800000000009</v>
      </c>
      <c r="P137" s="5">
        <v>61.880700000000004</v>
      </c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</row>
    <row r="138" spans="2:111" x14ac:dyDescent="0.25">
      <c r="B138" s="19">
        <v>40969</v>
      </c>
      <c r="C138" s="5">
        <v>208.58799999999999</v>
      </c>
      <c r="D138" s="5">
        <v>274.27699999999999</v>
      </c>
      <c r="E138" s="5">
        <v>303.33800000000002</v>
      </c>
      <c r="F138" s="5">
        <v>317.84399999999999</v>
      </c>
      <c r="G138" s="5">
        <v>308.31400000000002</v>
      </c>
      <c r="H138" s="5">
        <v>288.29599999999999</v>
      </c>
      <c r="J138" s="19">
        <v>40969</v>
      </c>
      <c r="K138" s="21">
        <v>96.072400000000016</v>
      </c>
      <c r="L138" s="5">
        <v>62.327200000000005</v>
      </c>
      <c r="M138" s="5">
        <v>60.691000000000003</v>
      </c>
      <c r="N138" s="5">
        <v>88.407200000000003</v>
      </c>
      <c r="O138" s="5">
        <v>92.229800000000012</v>
      </c>
      <c r="P138" s="5">
        <v>76.929100000000005</v>
      </c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</row>
    <row r="139" spans="2:111" x14ac:dyDescent="0.25">
      <c r="B139" s="19">
        <v>41000</v>
      </c>
      <c r="C139" s="5">
        <v>184.501</v>
      </c>
      <c r="D139" s="5">
        <v>332.45299999999997</v>
      </c>
      <c r="E139" s="5">
        <v>261.16399999999999</v>
      </c>
      <c r="F139" s="5">
        <v>190.066</v>
      </c>
      <c r="G139" s="5">
        <v>148.916</v>
      </c>
      <c r="H139" s="5">
        <v>241.173</v>
      </c>
      <c r="J139" s="19">
        <v>41000</v>
      </c>
      <c r="K139" s="21">
        <v>92.055000000000007</v>
      </c>
      <c r="L139" s="5">
        <v>48.164500000000004</v>
      </c>
      <c r="M139" s="5">
        <v>73.058700000000002</v>
      </c>
      <c r="N139" s="5">
        <v>97.247000000000014</v>
      </c>
      <c r="O139" s="5">
        <v>103.3434</v>
      </c>
      <c r="P139" s="5">
        <v>81.292500000000004</v>
      </c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</row>
    <row r="140" spans="2:111" x14ac:dyDescent="0.25">
      <c r="B140" s="19">
        <v>41030</v>
      </c>
      <c r="C140" s="5">
        <v>103.40600000000001</v>
      </c>
      <c r="D140" s="5">
        <v>327.613</v>
      </c>
      <c r="E140" s="5">
        <v>196.74600000000001</v>
      </c>
      <c r="F140" s="5">
        <v>98.936000000000007</v>
      </c>
      <c r="G140" s="5">
        <v>95.402000000000001</v>
      </c>
      <c r="H140" s="5">
        <v>175.38300000000001</v>
      </c>
      <c r="J140" s="19">
        <v>41030</v>
      </c>
      <c r="K140" s="21">
        <v>69.5959</v>
      </c>
      <c r="L140" s="5">
        <v>59.911000000000001</v>
      </c>
      <c r="M140" s="5">
        <v>67.392899999999997</v>
      </c>
      <c r="N140" s="5">
        <v>77.864100000000008</v>
      </c>
      <c r="O140" s="5">
        <v>79.198599999999999</v>
      </c>
      <c r="P140" s="5">
        <v>70.852500000000006</v>
      </c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</row>
    <row r="141" spans="2:111" x14ac:dyDescent="0.25">
      <c r="B141" s="19">
        <v>41061</v>
      </c>
      <c r="C141" s="5">
        <v>54.143999999999998</v>
      </c>
      <c r="D141" s="5">
        <v>240.62899999999999</v>
      </c>
      <c r="E141" s="5">
        <v>145.57900000000001</v>
      </c>
      <c r="F141" s="5">
        <v>42.755000000000003</v>
      </c>
      <c r="G141" s="5">
        <v>43.168999999999997</v>
      </c>
      <c r="H141" s="5">
        <v>116.976</v>
      </c>
      <c r="J141" s="19">
        <v>41061</v>
      </c>
      <c r="K141" s="21">
        <v>108.89359999999999</v>
      </c>
      <c r="L141" s="5">
        <v>94.738100000000003</v>
      </c>
      <c r="M141" s="5">
        <v>104.1001</v>
      </c>
      <c r="N141" s="5">
        <v>120.336</v>
      </c>
      <c r="O141" s="5">
        <v>125.07249999999999</v>
      </c>
      <c r="P141" s="5">
        <v>110.02180000000001</v>
      </c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</row>
    <row r="142" spans="2:111" x14ac:dyDescent="0.25">
      <c r="B142" s="19">
        <v>41091</v>
      </c>
      <c r="C142" s="5">
        <v>18.376000000000001</v>
      </c>
      <c r="D142" s="5">
        <v>292.39</v>
      </c>
      <c r="E142" s="5">
        <v>133.108</v>
      </c>
      <c r="F142" s="5">
        <v>16.37</v>
      </c>
      <c r="G142" s="5">
        <v>23.884</v>
      </c>
      <c r="H142" s="5">
        <v>112.03700000000001</v>
      </c>
      <c r="J142" s="19">
        <v>41091</v>
      </c>
      <c r="K142" s="21">
        <v>114.10270000000001</v>
      </c>
      <c r="L142" s="5">
        <v>89.605500000000006</v>
      </c>
      <c r="M142" s="5">
        <v>118.0462</v>
      </c>
      <c r="N142" s="5">
        <v>126.22000000000001</v>
      </c>
      <c r="O142" s="5">
        <v>132.4727</v>
      </c>
      <c r="P142" s="5">
        <v>118.49220000000001</v>
      </c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</row>
    <row r="143" spans="2:111" x14ac:dyDescent="0.25">
      <c r="B143" s="19">
        <v>41122</v>
      </c>
      <c r="C143" s="5">
        <v>19.928000000000001</v>
      </c>
      <c r="D143" s="5">
        <v>194.70500000000001</v>
      </c>
      <c r="E143" s="5">
        <v>106.976</v>
      </c>
      <c r="F143" s="5">
        <v>14.000999999999999</v>
      </c>
      <c r="G143" s="5">
        <v>18.222999999999999</v>
      </c>
      <c r="H143" s="5">
        <v>80.179000000000002</v>
      </c>
      <c r="J143" s="19">
        <v>41122</v>
      </c>
      <c r="K143" s="21">
        <v>114.73620000000001</v>
      </c>
      <c r="L143" s="5">
        <v>112.23340000000002</v>
      </c>
      <c r="M143" s="5">
        <v>133.8793</v>
      </c>
      <c r="N143" s="5">
        <v>122.76859999999999</v>
      </c>
      <c r="O143" s="5">
        <v>132.08950000000002</v>
      </c>
      <c r="P143" s="5">
        <v>127.4397</v>
      </c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</row>
    <row r="144" spans="2:111" x14ac:dyDescent="0.25">
      <c r="B144" s="19">
        <v>41153</v>
      </c>
      <c r="C144" s="5">
        <v>76.995999999999995</v>
      </c>
      <c r="D144" s="5">
        <v>164.39400000000001</v>
      </c>
      <c r="E144" s="5">
        <v>138.928</v>
      </c>
      <c r="F144" s="5">
        <v>87.421000000000006</v>
      </c>
      <c r="G144" s="5">
        <v>61.91</v>
      </c>
      <c r="H144" s="5">
        <v>110.657</v>
      </c>
      <c r="J144" s="19">
        <v>41153</v>
      </c>
      <c r="K144" s="21">
        <v>98.725400000000008</v>
      </c>
      <c r="L144" s="5">
        <v>116.4418</v>
      </c>
      <c r="M144" s="5">
        <v>125.0288</v>
      </c>
      <c r="N144" s="5">
        <v>93.103300000000004</v>
      </c>
      <c r="O144" s="5">
        <v>93.343600000000009</v>
      </c>
      <c r="P144" s="5">
        <v>114.03160000000001</v>
      </c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</row>
    <row r="145" spans="2:111" x14ac:dyDescent="0.25">
      <c r="B145" s="19">
        <v>41183</v>
      </c>
      <c r="C145" s="5">
        <v>114.726</v>
      </c>
      <c r="D145" s="5">
        <v>154.81800000000001</v>
      </c>
      <c r="E145" s="5">
        <v>200.87200000000001</v>
      </c>
      <c r="F145" s="5">
        <v>169.86699999999999</v>
      </c>
      <c r="G145" s="5">
        <v>170.63300000000001</v>
      </c>
      <c r="H145" s="5">
        <v>156.803</v>
      </c>
      <c r="J145" s="19">
        <v>41183</v>
      </c>
      <c r="K145" s="21">
        <v>85.85560000000001</v>
      </c>
      <c r="L145" s="5">
        <v>98.907300000000006</v>
      </c>
      <c r="M145" s="5">
        <v>88.002700000000004</v>
      </c>
      <c r="N145" s="5">
        <v>82.846100000000007</v>
      </c>
      <c r="O145" s="5">
        <v>81.595399999999998</v>
      </c>
      <c r="P145" s="5">
        <v>91.454600000000013</v>
      </c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</row>
    <row r="146" spans="2:111" x14ac:dyDescent="0.25">
      <c r="B146" s="19">
        <v>41214</v>
      </c>
      <c r="C146" s="5">
        <v>204.24299999999999</v>
      </c>
      <c r="D146" s="5">
        <v>149.946</v>
      </c>
      <c r="E146" s="5">
        <v>202.64500000000001</v>
      </c>
      <c r="F146" s="5">
        <v>266.05799999999999</v>
      </c>
      <c r="G146" s="5">
        <v>229.50700000000001</v>
      </c>
      <c r="H146" s="5">
        <v>192.14</v>
      </c>
      <c r="J146" s="19">
        <v>41214</v>
      </c>
      <c r="K146" s="21">
        <v>46.539200000000001</v>
      </c>
      <c r="L146" s="5">
        <v>66.7376</v>
      </c>
      <c r="M146" s="5">
        <v>48.703300000000006</v>
      </c>
      <c r="N146" s="5">
        <v>39.975200000000001</v>
      </c>
      <c r="O146" s="5">
        <v>33.811100000000003</v>
      </c>
      <c r="P146" s="5">
        <v>56.807200000000002</v>
      </c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</row>
    <row r="147" spans="2:111" x14ac:dyDescent="0.25">
      <c r="B147" s="19">
        <v>41244</v>
      </c>
      <c r="C147" s="5">
        <v>228.47900000000001</v>
      </c>
      <c r="D147" s="5">
        <v>192.57</v>
      </c>
      <c r="E147" s="5">
        <v>249.542</v>
      </c>
      <c r="F147" s="5">
        <v>233.40899999999999</v>
      </c>
      <c r="G147" s="5">
        <v>264.47500000000002</v>
      </c>
      <c r="H147" s="5">
        <v>232.72200000000001</v>
      </c>
      <c r="J147" s="19">
        <v>41244</v>
      </c>
      <c r="K147" s="21">
        <v>61.620600000000003</v>
      </c>
      <c r="L147" s="5">
        <v>86.543900000000008</v>
      </c>
      <c r="M147" s="5">
        <v>63.962600000000002</v>
      </c>
      <c r="N147" s="5">
        <v>72.6434</v>
      </c>
      <c r="O147" s="5">
        <v>84.508100000000013</v>
      </c>
      <c r="P147" s="5">
        <v>71.515000000000001</v>
      </c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</row>
    <row r="148" spans="2:111" x14ac:dyDescent="0.25">
      <c r="B148" s="19">
        <v>41275</v>
      </c>
      <c r="C148" s="5">
        <v>255.37799999999999</v>
      </c>
      <c r="D148" s="5">
        <v>120.655</v>
      </c>
      <c r="E148" s="5">
        <v>234.672</v>
      </c>
      <c r="F148" s="5">
        <v>368.59500000000003</v>
      </c>
      <c r="G148" s="5">
        <v>381.69600000000003</v>
      </c>
      <c r="H148" s="5">
        <v>252.46</v>
      </c>
      <c r="J148" s="19">
        <v>41275</v>
      </c>
      <c r="K148" s="21">
        <v>73.770899999999997</v>
      </c>
      <c r="L148" s="5">
        <v>111.47460000000001</v>
      </c>
      <c r="M148" s="5">
        <v>69.308000000000007</v>
      </c>
      <c r="N148" s="5">
        <v>51.423200000000001</v>
      </c>
      <c r="O148" s="5">
        <v>51.7712</v>
      </c>
      <c r="P148" s="5">
        <v>75.861800000000002</v>
      </c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</row>
    <row r="149" spans="2:111" x14ac:dyDescent="0.25">
      <c r="B149" s="19">
        <v>41306</v>
      </c>
      <c r="C149" s="5">
        <v>278.91199999999998</v>
      </c>
      <c r="D149" s="5">
        <v>299.99299999999999</v>
      </c>
      <c r="E149" s="5">
        <v>274.404</v>
      </c>
      <c r="F149" s="5">
        <v>370.37799999999999</v>
      </c>
      <c r="G149" s="5">
        <v>342.541</v>
      </c>
      <c r="H149" s="5">
        <v>299.30500000000001</v>
      </c>
      <c r="J149" s="19">
        <v>41306</v>
      </c>
      <c r="K149" s="21">
        <v>65.513599999999997</v>
      </c>
      <c r="L149" s="5">
        <v>56.275000000000006</v>
      </c>
      <c r="M149" s="5">
        <v>41.045700000000004</v>
      </c>
      <c r="N149" s="5">
        <v>71.934200000000004</v>
      </c>
      <c r="O149" s="5">
        <v>86.824300000000008</v>
      </c>
      <c r="P149" s="5">
        <v>59.021600000000007</v>
      </c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</row>
    <row r="150" spans="2:111" x14ac:dyDescent="0.25">
      <c r="B150" s="19">
        <v>41334</v>
      </c>
      <c r="C150" s="5">
        <v>228.458</v>
      </c>
      <c r="D150" s="5">
        <v>205.285</v>
      </c>
      <c r="E150" s="5">
        <v>284.39600000000002</v>
      </c>
      <c r="F150" s="5">
        <v>403.94099999999997</v>
      </c>
      <c r="G150" s="5">
        <v>410.084</v>
      </c>
      <c r="H150" s="5">
        <v>292.44</v>
      </c>
      <c r="J150" s="19">
        <v>41334</v>
      </c>
      <c r="K150" s="21">
        <v>81.517800000000008</v>
      </c>
      <c r="L150" s="5">
        <v>88.497100000000003</v>
      </c>
      <c r="M150" s="5">
        <v>61.028200000000005</v>
      </c>
      <c r="N150" s="5">
        <v>70.550699999999992</v>
      </c>
      <c r="O150" s="5">
        <v>76.058300000000003</v>
      </c>
      <c r="P150" s="5">
        <v>72.618899999999996</v>
      </c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</row>
    <row r="151" spans="2:111" x14ac:dyDescent="0.25">
      <c r="B151" s="19">
        <v>41365</v>
      </c>
      <c r="C151" s="5">
        <v>131.62100000000001</v>
      </c>
      <c r="D151" s="5">
        <v>291.44799999999998</v>
      </c>
      <c r="E151" s="5">
        <v>218.24</v>
      </c>
      <c r="F151" s="5">
        <v>229.09700000000001</v>
      </c>
      <c r="G151" s="5">
        <v>266.30799999999999</v>
      </c>
      <c r="H151" s="5">
        <v>226.75800000000001</v>
      </c>
      <c r="J151" s="19">
        <v>41365</v>
      </c>
      <c r="K151" s="21">
        <v>77.320899999999995</v>
      </c>
      <c r="L151" s="5">
        <v>49.580399999999997</v>
      </c>
      <c r="M151" s="5">
        <v>69.561199999999999</v>
      </c>
      <c r="N151" s="5">
        <v>66.688000000000002</v>
      </c>
      <c r="O151" s="5">
        <v>62.982399999999998</v>
      </c>
      <c r="P151" s="5">
        <v>67.793700000000001</v>
      </c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</row>
    <row r="152" spans="2:111" x14ac:dyDescent="0.25">
      <c r="B152" s="19">
        <v>41395</v>
      </c>
      <c r="C152" s="5">
        <v>97.760999999999996</v>
      </c>
      <c r="D152" s="5">
        <v>380.17200000000003</v>
      </c>
      <c r="E152" s="5">
        <v>234.81899999999999</v>
      </c>
      <c r="F152" s="5">
        <v>109.633</v>
      </c>
      <c r="G152" s="5">
        <v>131.32</v>
      </c>
      <c r="H152" s="5">
        <v>213.07900000000001</v>
      </c>
      <c r="J152" s="19">
        <v>41395</v>
      </c>
      <c r="K152" s="21">
        <v>91.895600000000002</v>
      </c>
      <c r="L152" s="5">
        <v>66.383900000000011</v>
      </c>
      <c r="M152" s="5">
        <v>74.983900000000006</v>
      </c>
      <c r="N152" s="5">
        <v>118.3908</v>
      </c>
      <c r="O152" s="5">
        <v>119.956</v>
      </c>
      <c r="P152" s="5">
        <v>89.723500000000001</v>
      </c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</row>
    <row r="153" spans="2:111" x14ac:dyDescent="0.25">
      <c r="B153" s="19">
        <v>41426</v>
      </c>
      <c r="C153" s="5">
        <v>69.424000000000007</v>
      </c>
      <c r="D153" s="5">
        <v>277.24099999999999</v>
      </c>
      <c r="E153" s="5">
        <v>178.01900000000001</v>
      </c>
      <c r="F153" s="5">
        <v>47.344000000000001</v>
      </c>
      <c r="G153" s="5">
        <v>73.363</v>
      </c>
      <c r="H153" s="5">
        <v>142.227</v>
      </c>
      <c r="J153" s="19">
        <v>41426</v>
      </c>
      <c r="K153" s="21">
        <v>94.040800000000004</v>
      </c>
      <c r="L153" s="5">
        <v>91.496700000000004</v>
      </c>
      <c r="M153" s="5">
        <v>94.612099999999998</v>
      </c>
      <c r="N153" s="5">
        <v>119.75380000000001</v>
      </c>
      <c r="O153" s="5">
        <v>124.8066</v>
      </c>
      <c r="P153" s="5">
        <v>102.51800000000001</v>
      </c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</row>
    <row r="154" spans="2:111" x14ac:dyDescent="0.25">
      <c r="B154" s="19">
        <v>41456</v>
      </c>
      <c r="C154" s="5">
        <v>25.067</v>
      </c>
      <c r="D154" s="5">
        <v>256.56900000000002</v>
      </c>
      <c r="E154" s="5">
        <v>148.465</v>
      </c>
      <c r="F154" s="5">
        <v>24.273</v>
      </c>
      <c r="G154" s="5">
        <v>42.399000000000001</v>
      </c>
      <c r="H154" s="5">
        <v>121.404</v>
      </c>
      <c r="J154" s="19">
        <v>41456</v>
      </c>
      <c r="K154" s="21">
        <v>114.96910000000001</v>
      </c>
      <c r="L154" s="5">
        <v>96.259299999999996</v>
      </c>
      <c r="M154" s="5">
        <v>110.4932</v>
      </c>
      <c r="N154" s="5">
        <v>128.0806</v>
      </c>
      <c r="O154" s="5">
        <v>136.47059999999999</v>
      </c>
      <c r="P154" s="5">
        <v>118.04100000000001</v>
      </c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</row>
    <row r="155" spans="2:111" x14ac:dyDescent="0.25">
      <c r="B155" s="19">
        <v>41487</v>
      </c>
      <c r="C155" s="5">
        <v>46.308999999999997</v>
      </c>
      <c r="D155" s="5">
        <v>273.37700000000001</v>
      </c>
      <c r="E155" s="5">
        <v>155.185</v>
      </c>
      <c r="F155" s="5">
        <v>23.521999999999998</v>
      </c>
      <c r="G155" s="5">
        <v>28.791</v>
      </c>
      <c r="H155" s="5">
        <v>121.152</v>
      </c>
      <c r="J155" s="19">
        <v>41487</v>
      </c>
      <c r="K155" s="21">
        <v>109.35160000000002</v>
      </c>
      <c r="L155" s="5">
        <v>90.673400000000015</v>
      </c>
      <c r="M155" s="5">
        <v>117.78040000000001</v>
      </c>
      <c r="N155" s="5">
        <v>114.08030000000002</v>
      </c>
      <c r="O155" s="5">
        <v>124.8202</v>
      </c>
      <c r="P155" s="5">
        <v>113.56600000000002</v>
      </c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</row>
    <row r="156" spans="2:111" x14ac:dyDescent="0.25">
      <c r="B156" s="19">
        <v>41518</v>
      </c>
      <c r="C156" s="5">
        <v>68.484999999999999</v>
      </c>
      <c r="D156" s="5">
        <v>196.18899999999999</v>
      </c>
      <c r="E156" s="5">
        <v>154.24199999999999</v>
      </c>
      <c r="F156" s="5">
        <v>106.267</v>
      </c>
      <c r="G156" s="5">
        <v>97.486999999999995</v>
      </c>
      <c r="H156" s="5">
        <v>125.693</v>
      </c>
      <c r="J156" s="19">
        <v>41518</v>
      </c>
      <c r="K156" s="21">
        <v>111.89240000000001</v>
      </c>
      <c r="L156" s="5">
        <v>106.8954</v>
      </c>
      <c r="M156" s="5">
        <v>125.7684</v>
      </c>
      <c r="N156" s="5">
        <v>112.0206</v>
      </c>
      <c r="O156" s="5">
        <v>111.9135</v>
      </c>
      <c r="P156" s="5">
        <v>119.64760000000001</v>
      </c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</row>
    <row r="157" spans="2:111" x14ac:dyDescent="0.25">
      <c r="B157" s="19">
        <v>41548</v>
      </c>
      <c r="C157" s="5">
        <v>182.95500000000001</v>
      </c>
      <c r="D157" s="5">
        <v>132.18600000000001</v>
      </c>
      <c r="E157" s="5">
        <v>202.79900000000001</v>
      </c>
      <c r="F157" s="5">
        <v>211.48599999999999</v>
      </c>
      <c r="G157" s="5">
        <v>171.93</v>
      </c>
      <c r="H157" s="5">
        <v>176.11199999999999</v>
      </c>
      <c r="J157" s="19">
        <v>41548</v>
      </c>
      <c r="K157" s="21">
        <v>55.113400000000006</v>
      </c>
      <c r="L157" s="5">
        <v>79.306899999999999</v>
      </c>
      <c r="M157" s="5">
        <v>62.851400000000005</v>
      </c>
      <c r="N157" s="5">
        <v>57.18010000000001</v>
      </c>
      <c r="O157" s="5">
        <v>64.272800000000004</v>
      </c>
      <c r="P157" s="5">
        <v>67.491799999999998</v>
      </c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</row>
    <row r="158" spans="2:111" x14ac:dyDescent="0.25">
      <c r="B158" s="19">
        <v>41579</v>
      </c>
      <c r="C158" s="5">
        <v>201.79499999999999</v>
      </c>
      <c r="D158" s="5">
        <v>221.24299999999999</v>
      </c>
      <c r="E158" s="5">
        <v>233.44399999999999</v>
      </c>
      <c r="F158" s="5">
        <v>288.66500000000002</v>
      </c>
      <c r="G158" s="5">
        <v>261.524</v>
      </c>
      <c r="H158" s="5">
        <v>224.17500000000001</v>
      </c>
      <c r="J158" s="19">
        <v>41579</v>
      </c>
      <c r="K158" s="21">
        <v>80.720500000000015</v>
      </c>
      <c r="L158" s="5">
        <v>82.687300000000008</v>
      </c>
      <c r="M158" s="5">
        <v>67.101700000000008</v>
      </c>
      <c r="N158" s="5">
        <v>51.219899999999996</v>
      </c>
      <c r="O158" s="5">
        <v>72.885900000000007</v>
      </c>
      <c r="P158" s="5">
        <v>75.478200000000001</v>
      </c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</row>
    <row r="159" spans="2:111" x14ac:dyDescent="0.25">
      <c r="B159" s="19">
        <v>41609</v>
      </c>
      <c r="C159" s="5">
        <v>248.18</v>
      </c>
      <c r="D159" s="5">
        <v>150.81100000000001</v>
      </c>
      <c r="E159" s="5">
        <v>218.96299999999999</v>
      </c>
      <c r="F159" s="5">
        <v>297.37900000000002</v>
      </c>
      <c r="G159" s="5">
        <v>288.50099999999998</v>
      </c>
      <c r="H159" s="5">
        <v>220.102</v>
      </c>
      <c r="J159" s="19">
        <v>41609</v>
      </c>
      <c r="K159" s="21">
        <v>60.771400000000007</v>
      </c>
      <c r="L159" s="5">
        <v>89.789700000000011</v>
      </c>
      <c r="M159" s="5">
        <v>74.289599999999993</v>
      </c>
      <c r="N159" s="5">
        <v>59.610400000000006</v>
      </c>
      <c r="O159" s="5">
        <v>52.842700000000008</v>
      </c>
      <c r="P159" s="5">
        <v>72.093699999999998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</row>
    <row r="160" spans="2:111" x14ac:dyDescent="0.25">
      <c r="B160" s="19">
        <v>41640</v>
      </c>
      <c r="C160" s="5">
        <v>305.97899999999998</v>
      </c>
      <c r="D160" s="5">
        <v>167.69900000000001</v>
      </c>
      <c r="E160" s="5">
        <v>263.36399999999998</v>
      </c>
      <c r="F160" s="5">
        <v>297.279</v>
      </c>
      <c r="G160" s="5">
        <v>271.673</v>
      </c>
      <c r="H160" s="5">
        <v>256.959</v>
      </c>
      <c r="J160" s="19">
        <v>41640</v>
      </c>
      <c r="K160" s="21">
        <v>55.197800000000001</v>
      </c>
      <c r="L160" s="5">
        <v>98.774900000000002</v>
      </c>
      <c r="M160" s="5">
        <v>62.372299999999996</v>
      </c>
      <c r="N160" s="5">
        <v>67.0959</v>
      </c>
      <c r="O160" s="5">
        <v>89.417600000000007</v>
      </c>
      <c r="P160" s="5">
        <v>73.160799999999995</v>
      </c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</row>
    <row r="161" spans="2:111" x14ac:dyDescent="0.25">
      <c r="B161" s="19">
        <v>41671</v>
      </c>
      <c r="C161" s="5">
        <v>301.75599999999997</v>
      </c>
      <c r="D161" s="5">
        <v>161.47900000000001</v>
      </c>
      <c r="E161" s="5">
        <v>244.94300000000001</v>
      </c>
      <c r="F161" s="5">
        <v>377.23899999999998</v>
      </c>
      <c r="G161" s="5">
        <v>471.34</v>
      </c>
      <c r="H161" s="5">
        <v>290.267</v>
      </c>
      <c r="J161" s="19">
        <v>41671</v>
      </c>
      <c r="K161" s="21">
        <v>51.495000000000005</v>
      </c>
      <c r="L161" s="5">
        <v>65.569299999999998</v>
      </c>
      <c r="M161" s="5">
        <v>40.485600000000005</v>
      </c>
      <c r="N161" s="5">
        <v>41.062400000000004</v>
      </c>
      <c r="O161" s="5">
        <v>42.862400000000008</v>
      </c>
      <c r="P161" s="5">
        <v>48.626200000000004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</row>
    <row r="162" spans="2:111" x14ac:dyDescent="0.25">
      <c r="B162" s="19">
        <v>41699</v>
      </c>
      <c r="C162" s="5">
        <v>300.57499999999999</v>
      </c>
      <c r="D162" s="5">
        <v>213.87</v>
      </c>
      <c r="E162" s="5">
        <v>319.649</v>
      </c>
      <c r="F162" s="5">
        <v>439.70100000000002</v>
      </c>
      <c r="G162" s="5">
        <v>389.76600000000002</v>
      </c>
      <c r="H162" s="5">
        <v>323.83300000000003</v>
      </c>
      <c r="J162" s="19">
        <v>41699</v>
      </c>
      <c r="K162" s="21">
        <v>73.950100000000006</v>
      </c>
      <c r="L162" s="5">
        <v>70.5732</v>
      </c>
      <c r="M162" s="5">
        <v>52.024800000000006</v>
      </c>
      <c r="N162" s="5">
        <v>74.310900000000004</v>
      </c>
      <c r="O162" s="5">
        <v>78.145500000000013</v>
      </c>
      <c r="P162" s="5">
        <v>65.178300000000007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</row>
    <row r="163" spans="2:111" x14ac:dyDescent="0.25">
      <c r="B163" s="19">
        <v>41730</v>
      </c>
      <c r="C163" s="5">
        <v>151.916</v>
      </c>
      <c r="D163" s="5">
        <v>306.24299999999999</v>
      </c>
      <c r="E163" s="5">
        <v>283.83199999999999</v>
      </c>
      <c r="F163" s="5">
        <v>203.38300000000001</v>
      </c>
      <c r="G163" s="5">
        <v>222.828</v>
      </c>
      <c r="H163" s="5">
        <v>248.708</v>
      </c>
      <c r="J163" s="19">
        <v>41730</v>
      </c>
      <c r="K163" s="21">
        <v>74.856700000000004</v>
      </c>
      <c r="L163" s="5">
        <v>48.651900000000005</v>
      </c>
      <c r="M163" s="5">
        <v>54.721600000000002</v>
      </c>
      <c r="N163" s="5">
        <v>79.568899999999999</v>
      </c>
      <c r="O163" s="5">
        <v>85.893799999999999</v>
      </c>
      <c r="P163" s="5">
        <v>64.482399999999998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</row>
    <row r="164" spans="2:111" x14ac:dyDescent="0.25">
      <c r="B164" s="19">
        <v>41760</v>
      </c>
      <c r="C164" s="5">
        <v>145.11000000000001</v>
      </c>
      <c r="D164" s="5">
        <v>357.36200000000002</v>
      </c>
      <c r="E164" s="5">
        <v>253.06899999999999</v>
      </c>
      <c r="F164" s="5">
        <v>156.94999999999999</v>
      </c>
      <c r="G164" s="5">
        <v>104.041</v>
      </c>
      <c r="H164" s="5">
        <v>229.14400000000001</v>
      </c>
      <c r="J164" s="19">
        <v>41760</v>
      </c>
      <c r="K164" s="21">
        <v>87.182700000000011</v>
      </c>
      <c r="L164" s="5">
        <v>68.0899</v>
      </c>
      <c r="M164" s="5">
        <v>70.300300000000007</v>
      </c>
      <c r="N164" s="5">
        <v>114.84300000000002</v>
      </c>
      <c r="O164" s="5">
        <v>119.54140000000001</v>
      </c>
      <c r="P164" s="5">
        <v>84.355999999999995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</row>
    <row r="165" spans="2:111" x14ac:dyDescent="0.25">
      <c r="B165" s="19">
        <v>41791</v>
      </c>
      <c r="C165" s="5">
        <v>41.957999999999998</v>
      </c>
      <c r="D165" s="5">
        <v>283.339</v>
      </c>
      <c r="E165" s="5">
        <v>158.559</v>
      </c>
      <c r="F165" s="5">
        <v>31.911999999999999</v>
      </c>
      <c r="G165" s="5">
        <v>41.387999999999998</v>
      </c>
      <c r="H165" s="5">
        <v>136.86099999999999</v>
      </c>
      <c r="J165" s="19">
        <v>41791</v>
      </c>
      <c r="K165" s="21">
        <v>108.4914</v>
      </c>
      <c r="L165" s="5">
        <v>74.648600000000002</v>
      </c>
      <c r="M165" s="5">
        <v>98.214800000000011</v>
      </c>
      <c r="N165" s="5">
        <v>130.41759999999999</v>
      </c>
      <c r="O165" s="5">
        <v>130.97800000000001</v>
      </c>
      <c r="P165" s="5">
        <v>107.49090000000001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</row>
    <row r="166" spans="2:111" x14ac:dyDescent="0.25">
      <c r="B166" s="19">
        <v>41821</v>
      </c>
      <c r="C166" s="5">
        <v>25.387</v>
      </c>
      <c r="D166" s="5">
        <v>205.32</v>
      </c>
      <c r="E166" s="5">
        <v>117.09399999999999</v>
      </c>
      <c r="F166" s="5">
        <v>15.792999999999999</v>
      </c>
      <c r="G166" s="5">
        <v>15.92</v>
      </c>
      <c r="H166" s="5">
        <v>92.713999999999999</v>
      </c>
      <c r="J166" s="19">
        <v>41821</v>
      </c>
      <c r="K166" s="21">
        <v>112.28900000000002</v>
      </c>
      <c r="L166" s="5">
        <v>112.77719999999999</v>
      </c>
      <c r="M166" s="5">
        <v>113.31110000000001</v>
      </c>
      <c r="N166" s="5">
        <v>125.6349</v>
      </c>
      <c r="O166" s="5">
        <v>133.37360000000001</v>
      </c>
      <c r="P166" s="5">
        <v>119.8455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</row>
    <row r="167" spans="2:111" x14ac:dyDescent="0.25">
      <c r="B167" s="19">
        <v>41852</v>
      </c>
      <c r="C167" s="5">
        <v>37.960999999999999</v>
      </c>
      <c r="D167" s="5">
        <v>255.30199999999999</v>
      </c>
      <c r="E167" s="5">
        <v>135.87799999999999</v>
      </c>
      <c r="F167" s="5">
        <v>25.919</v>
      </c>
      <c r="G167" s="5">
        <v>33.551000000000002</v>
      </c>
      <c r="H167" s="5">
        <v>105.2</v>
      </c>
      <c r="J167" s="19">
        <v>41852</v>
      </c>
      <c r="K167" s="21">
        <v>117.24469999999999</v>
      </c>
      <c r="L167" s="5">
        <v>102.59700000000001</v>
      </c>
      <c r="M167" s="5">
        <v>124.09980000000002</v>
      </c>
      <c r="N167" s="5">
        <v>120.80070000000001</v>
      </c>
      <c r="O167" s="5">
        <v>132.28150000000002</v>
      </c>
      <c r="P167" s="5">
        <v>124.327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</row>
    <row r="168" spans="2:111" x14ac:dyDescent="0.25">
      <c r="B168" s="19">
        <v>41883</v>
      </c>
      <c r="C168" s="5">
        <v>87.153000000000006</v>
      </c>
      <c r="D168" s="5">
        <v>132.37100000000001</v>
      </c>
      <c r="E168" s="5">
        <v>147.352</v>
      </c>
      <c r="F168" s="5">
        <v>80.563999999999993</v>
      </c>
      <c r="G168" s="5">
        <v>75.102999999999994</v>
      </c>
      <c r="H168" s="5">
        <v>108.779</v>
      </c>
      <c r="J168" s="19">
        <v>41883</v>
      </c>
      <c r="K168" s="21">
        <v>109.33440000000002</v>
      </c>
      <c r="L168" s="5">
        <v>118.4751</v>
      </c>
      <c r="M168" s="5">
        <v>118.09410000000001</v>
      </c>
      <c r="N168" s="5">
        <v>119.0078</v>
      </c>
      <c r="O168" s="5">
        <v>116.87729999999999</v>
      </c>
      <c r="P168" s="5">
        <v>119.9165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</row>
    <row r="169" spans="2:111" x14ac:dyDescent="0.25">
      <c r="B169" s="19">
        <v>41913</v>
      </c>
      <c r="C169" s="5">
        <v>127.836</v>
      </c>
      <c r="D169" s="5">
        <v>180.88900000000001</v>
      </c>
      <c r="E169" s="5">
        <v>188.64500000000001</v>
      </c>
      <c r="F169" s="5">
        <v>161.78899999999999</v>
      </c>
      <c r="G169" s="5">
        <v>139.839</v>
      </c>
      <c r="H169" s="5">
        <v>156.66399999999999</v>
      </c>
      <c r="J169" s="19">
        <v>41913</v>
      </c>
      <c r="K169" s="21">
        <v>70.481899999999996</v>
      </c>
      <c r="L169" s="5">
        <v>65.606399999999994</v>
      </c>
      <c r="M169" s="5">
        <v>69.708000000000013</v>
      </c>
      <c r="N169" s="5">
        <v>48.987300000000005</v>
      </c>
      <c r="O169" s="5">
        <v>45.557000000000002</v>
      </c>
      <c r="P169" s="5">
        <v>67.548299999999998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</row>
    <row r="170" spans="2:111" x14ac:dyDescent="0.25">
      <c r="B170" s="19">
        <v>41944</v>
      </c>
      <c r="C170" s="5">
        <v>216.73599999999999</v>
      </c>
      <c r="D170" s="5">
        <v>216.99799999999999</v>
      </c>
      <c r="E170" s="5">
        <v>233.136</v>
      </c>
      <c r="F170" s="5">
        <v>233.72</v>
      </c>
      <c r="G170" s="5">
        <v>226.66900000000001</v>
      </c>
      <c r="H170" s="5">
        <v>212.012</v>
      </c>
      <c r="J170" s="19">
        <v>41944</v>
      </c>
      <c r="K170" s="21">
        <v>72.91040000000001</v>
      </c>
      <c r="L170" s="5">
        <v>79.113800000000012</v>
      </c>
      <c r="M170" s="5">
        <v>81.622600000000006</v>
      </c>
      <c r="N170" s="5">
        <v>77.349300000000014</v>
      </c>
      <c r="O170" s="5">
        <v>70.016600000000011</v>
      </c>
      <c r="P170" s="5">
        <v>83.2209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</row>
    <row r="171" spans="2:111" x14ac:dyDescent="0.25">
      <c r="B171" s="19">
        <v>41974</v>
      </c>
      <c r="C171" s="5">
        <v>197.80600000000001</v>
      </c>
      <c r="D171" s="5">
        <v>172.63800000000001</v>
      </c>
      <c r="E171" s="5">
        <v>233.42400000000001</v>
      </c>
      <c r="F171" s="5">
        <v>279.84800000000001</v>
      </c>
      <c r="G171" s="5">
        <v>294.03300000000002</v>
      </c>
      <c r="H171" s="5">
        <v>212.19200000000001</v>
      </c>
      <c r="J171" s="19">
        <v>41974</v>
      </c>
      <c r="K171" s="21">
        <v>60.49</v>
      </c>
      <c r="L171" s="5">
        <v>96.6447</v>
      </c>
      <c r="M171" s="5">
        <v>66.434700000000007</v>
      </c>
      <c r="N171" s="5">
        <v>62.353499999999997</v>
      </c>
      <c r="O171" s="5">
        <v>58.357500000000009</v>
      </c>
      <c r="P171" s="5">
        <v>72.014899999999997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</row>
    <row r="172" spans="2:111" x14ac:dyDescent="0.25">
      <c r="B172" s="19">
        <v>42005</v>
      </c>
      <c r="C172" s="5">
        <v>282.14299999999997</v>
      </c>
      <c r="D172" s="5">
        <v>190.61699999999999</v>
      </c>
      <c r="E172" s="5">
        <v>281.76600000000002</v>
      </c>
      <c r="F172" s="5">
        <v>303.44499999999999</v>
      </c>
      <c r="G172" s="5">
        <v>304.68700000000001</v>
      </c>
      <c r="H172" s="5">
        <v>268.32100000000003</v>
      </c>
      <c r="J172" s="19">
        <v>42005</v>
      </c>
      <c r="K172" s="21">
        <v>77.408600000000007</v>
      </c>
      <c r="L172" s="5">
        <v>85.962400000000002</v>
      </c>
      <c r="M172" s="5">
        <v>50.648600000000002</v>
      </c>
      <c r="N172" s="5">
        <v>99.353700000000003</v>
      </c>
      <c r="O172" s="5">
        <v>101.64790000000001</v>
      </c>
      <c r="P172" s="5">
        <v>76.119299999999996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</row>
    <row r="173" spans="2:111" x14ac:dyDescent="0.25">
      <c r="B173" s="19">
        <v>42036</v>
      </c>
      <c r="C173" s="5">
        <v>224.393</v>
      </c>
      <c r="D173" s="5">
        <v>113.666</v>
      </c>
      <c r="E173" s="5">
        <v>215.58500000000001</v>
      </c>
      <c r="F173" s="5">
        <v>320.93900000000002</v>
      </c>
      <c r="G173" s="5">
        <v>320.50799999999998</v>
      </c>
      <c r="H173" s="5">
        <v>227.708</v>
      </c>
      <c r="J173" s="19">
        <v>42036</v>
      </c>
      <c r="K173" s="21">
        <v>61.811700000000002</v>
      </c>
      <c r="L173" s="5">
        <v>87.492500000000007</v>
      </c>
      <c r="M173" s="5">
        <v>50.479399999999998</v>
      </c>
      <c r="N173" s="5">
        <v>61.330100000000009</v>
      </c>
      <c r="O173" s="5">
        <v>77.087199999999996</v>
      </c>
      <c r="P173" s="5">
        <v>63.706600000000009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</row>
    <row r="174" spans="2:111" x14ac:dyDescent="0.25">
      <c r="B174" s="19">
        <v>42064</v>
      </c>
      <c r="C174" s="5">
        <v>240.02600000000001</v>
      </c>
      <c r="D174" s="5">
        <v>244.15100000000001</v>
      </c>
      <c r="E174" s="5">
        <v>318.24599999999998</v>
      </c>
      <c r="F174" s="5">
        <v>356.22500000000002</v>
      </c>
      <c r="G174" s="5">
        <v>331.95</v>
      </c>
      <c r="H174" s="5">
        <v>302.58499999999998</v>
      </c>
      <c r="J174" s="19">
        <v>42064</v>
      </c>
      <c r="K174" s="21">
        <v>81.221900000000005</v>
      </c>
      <c r="L174" s="5">
        <v>69.821200000000005</v>
      </c>
      <c r="M174" s="5">
        <v>52.067600000000006</v>
      </c>
      <c r="N174" s="5">
        <v>66.489400000000003</v>
      </c>
      <c r="O174" s="5">
        <v>73.611000000000004</v>
      </c>
      <c r="P174" s="5">
        <v>66.463000000000008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</row>
    <row r="175" spans="2:111" x14ac:dyDescent="0.25">
      <c r="B175" s="19">
        <v>42095</v>
      </c>
      <c r="C175" s="5">
        <v>158.31399999999999</v>
      </c>
      <c r="D175" s="5">
        <v>273.185</v>
      </c>
      <c r="E175" s="5">
        <v>271.89600000000002</v>
      </c>
      <c r="F175" s="5">
        <v>186.18100000000001</v>
      </c>
      <c r="G175" s="5">
        <v>209.827</v>
      </c>
      <c r="H175" s="5">
        <v>237.16399999999999</v>
      </c>
      <c r="J175" s="19">
        <v>42095</v>
      </c>
      <c r="K175" s="21">
        <v>66.240099999999998</v>
      </c>
      <c r="L175" s="5">
        <v>44.886500000000005</v>
      </c>
      <c r="M175" s="5">
        <v>53.410500000000006</v>
      </c>
      <c r="N175" s="5">
        <v>65.0869</v>
      </c>
      <c r="O175" s="5">
        <v>63.0824</v>
      </c>
      <c r="P175" s="5">
        <v>58.5381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</row>
    <row r="176" spans="2:111" x14ac:dyDescent="0.25">
      <c r="B176" s="19">
        <v>42125</v>
      </c>
      <c r="C176" s="5">
        <v>149.46100000000001</v>
      </c>
      <c r="D176" s="5">
        <v>296.185</v>
      </c>
      <c r="E176" s="5">
        <v>207.78299999999999</v>
      </c>
      <c r="F176" s="5">
        <v>134.71299999999999</v>
      </c>
      <c r="G176" s="5">
        <v>131.851</v>
      </c>
      <c r="H176" s="5">
        <v>202.28899999999999</v>
      </c>
      <c r="J176" s="19">
        <v>42125</v>
      </c>
      <c r="K176" s="21">
        <v>81.1357</v>
      </c>
      <c r="L176" s="5">
        <v>73.304400000000001</v>
      </c>
      <c r="M176" s="5">
        <v>69.582599999999999</v>
      </c>
      <c r="N176" s="5">
        <v>108.21520000000001</v>
      </c>
      <c r="O176" s="5">
        <v>110.89330000000001</v>
      </c>
      <c r="P176" s="5">
        <v>82.758600000000001</v>
      </c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</row>
    <row r="177" spans="2:111" x14ac:dyDescent="0.25">
      <c r="B177" s="19">
        <v>42156</v>
      </c>
      <c r="C177" s="5">
        <v>30.776</v>
      </c>
      <c r="D177" s="5">
        <v>270.67099999999999</v>
      </c>
      <c r="E177" s="5">
        <v>125.87</v>
      </c>
      <c r="F177" s="5">
        <v>23.937000000000001</v>
      </c>
      <c r="G177" s="5">
        <v>39</v>
      </c>
      <c r="H177" s="5">
        <v>110.551</v>
      </c>
      <c r="J177" s="19">
        <v>42156</v>
      </c>
      <c r="K177" s="21">
        <v>107.0264</v>
      </c>
      <c r="L177" s="5">
        <v>101.61240000000001</v>
      </c>
      <c r="M177" s="5">
        <v>101.23310000000001</v>
      </c>
      <c r="N177" s="5">
        <v>123.4898</v>
      </c>
      <c r="O177" s="5">
        <v>124.70340000000002</v>
      </c>
      <c r="P177" s="5">
        <v>109.9418</v>
      </c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</row>
    <row r="178" spans="2:111" x14ac:dyDescent="0.25">
      <c r="B178" s="19">
        <v>42186</v>
      </c>
      <c r="C178" s="5">
        <v>35.252000000000002</v>
      </c>
      <c r="D178" s="5">
        <v>221.559</v>
      </c>
      <c r="E178" s="5">
        <v>119.282</v>
      </c>
      <c r="F178" s="5">
        <v>17.151</v>
      </c>
      <c r="G178" s="5">
        <v>26.777000000000001</v>
      </c>
      <c r="H178" s="5">
        <v>97.174000000000007</v>
      </c>
      <c r="J178" s="19">
        <v>42186</v>
      </c>
      <c r="K178" s="21">
        <v>112.45740000000001</v>
      </c>
      <c r="L178" s="5">
        <v>110.84770000000002</v>
      </c>
      <c r="M178" s="5">
        <v>114.43030000000002</v>
      </c>
      <c r="N178" s="5">
        <v>124.63250000000001</v>
      </c>
      <c r="O178" s="5">
        <v>132.77930000000001</v>
      </c>
      <c r="P178" s="5">
        <v>119.9607</v>
      </c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</row>
    <row r="179" spans="2:111" x14ac:dyDescent="0.25">
      <c r="B179" s="19">
        <v>42217</v>
      </c>
      <c r="C179" s="5">
        <v>31.312999999999999</v>
      </c>
      <c r="D179" s="5">
        <v>205.52</v>
      </c>
      <c r="E179" s="5">
        <v>113.36</v>
      </c>
      <c r="F179" s="5">
        <v>19.152999999999999</v>
      </c>
      <c r="G179" s="5">
        <v>15.848000000000001</v>
      </c>
      <c r="H179" s="5">
        <v>84.221999999999994</v>
      </c>
      <c r="J179" s="19">
        <v>42217</v>
      </c>
      <c r="K179" s="21">
        <v>110.81900000000002</v>
      </c>
      <c r="L179" s="5">
        <v>116.76560000000001</v>
      </c>
      <c r="M179" s="5">
        <v>126.0685</v>
      </c>
      <c r="N179" s="5">
        <v>122.9443</v>
      </c>
      <c r="O179" s="5">
        <v>132.52700000000002</v>
      </c>
      <c r="P179" s="5">
        <v>125.90360000000001</v>
      </c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</row>
    <row r="180" spans="2:111" x14ac:dyDescent="0.25">
      <c r="B180" s="19">
        <v>42248</v>
      </c>
      <c r="C180" s="5">
        <v>56.975000000000001</v>
      </c>
      <c r="D180" s="5">
        <v>83.078999999999994</v>
      </c>
      <c r="E180" s="5">
        <v>112.217</v>
      </c>
      <c r="F180" s="5">
        <v>46.244</v>
      </c>
      <c r="G180" s="5">
        <v>33.762</v>
      </c>
      <c r="H180" s="5">
        <v>74.590999999999994</v>
      </c>
      <c r="J180" s="19">
        <v>42248</v>
      </c>
      <c r="K180" s="21">
        <v>108.23560000000001</v>
      </c>
      <c r="L180" s="5">
        <v>130.7039</v>
      </c>
      <c r="M180" s="5">
        <v>129.07550000000001</v>
      </c>
      <c r="N180" s="5">
        <v>113.33330000000001</v>
      </c>
      <c r="O180" s="5">
        <v>113.05799999999999</v>
      </c>
      <c r="P180" s="5">
        <v>126.16030000000001</v>
      </c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</row>
    <row r="181" spans="2:111" x14ac:dyDescent="0.25">
      <c r="B181" s="19">
        <v>42278</v>
      </c>
      <c r="C181" s="5">
        <v>87.900999999999996</v>
      </c>
      <c r="D181" s="5">
        <v>113.535</v>
      </c>
      <c r="E181" s="5">
        <v>141.78899999999999</v>
      </c>
      <c r="F181" s="5">
        <v>141.19</v>
      </c>
      <c r="G181" s="5">
        <v>111.355</v>
      </c>
      <c r="H181" s="5">
        <v>111.706</v>
      </c>
      <c r="J181" s="19">
        <v>42278</v>
      </c>
      <c r="K181" s="21">
        <v>74.369200000000006</v>
      </c>
      <c r="L181" s="5">
        <v>75.916600000000003</v>
      </c>
      <c r="M181" s="5">
        <v>81.955399999999997</v>
      </c>
      <c r="N181" s="5">
        <v>71.999499999999998</v>
      </c>
      <c r="O181" s="5">
        <v>58.804400000000001</v>
      </c>
      <c r="P181" s="5">
        <v>78.311199999999999</v>
      </c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</row>
    <row r="182" spans="2:111" x14ac:dyDescent="0.25">
      <c r="B182" s="19">
        <v>42309</v>
      </c>
      <c r="C182" s="5">
        <v>145.22399999999999</v>
      </c>
      <c r="D182" s="5">
        <v>138.09700000000001</v>
      </c>
      <c r="E182" s="5">
        <v>174.762</v>
      </c>
      <c r="F182" s="5">
        <v>161.41499999999999</v>
      </c>
      <c r="G182" s="5">
        <v>157.25800000000001</v>
      </c>
      <c r="H182" s="5">
        <v>147.22200000000001</v>
      </c>
      <c r="J182" s="19">
        <v>42309</v>
      </c>
      <c r="K182" s="21">
        <v>86.183199999999999</v>
      </c>
      <c r="L182" s="5">
        <v>101.59790000000001</v>
      </c>
      <c r="M182" s="5">
        <v>92.848600000000005</v>
      </c>
      <c r="N182" s="5">
        <v>87.797700000000006</v>
      </c>
      <c r="O182" s="5">
        <v>89.096699999999998</v>
      </c>
      <c r="P182" s="5">
        <v>93.692100000000011</v>
      </c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</row>
    <row r="183" spans="2:111" x14ac:dyDescent="0.25">
      <c r="B183" s="19">
        <v>42339</v>
      </c>
      <c r="C183" s="5">
        <v>177.006</v>
      </c>
      <c r="D183" s="5">
        <v>89.126999999999995</v>
      </c>
      <c r="E183" s="5">
        <v>174.071</v>
      </c>
      <c r="F183" s="5">
        <v>207.36</v>
      </c>
      <c r="G183" s="5">
        <v>176.31200000000001</v>
      </c>
      <c r="H183" s="5">
        <v>158.24</v>
      </c>
      <c r="J183" s="19">
        <v>42339</v>
      </c>
      <c r="K183" s="21">
        <v>72.538899999999998</v>
      </c>
      <c r="L183" s="5">
        <v>105.0202</v>
      </c>
      <c r="M183" s="5">
        <v>73.117000000000004</v>
      </c>
      <c r="N183" s="5">
        <v>85.616700000000009</v>
      </c>
      <c r="O183" s="5">
        <v>85.565300000000008</v>
      </c>
      <c r="P183" s="5">
        <v>80.763800000000003</v>
      </c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</row>
    <row r="184" spans="2:111" x14ac:dyDescent="0.25">
      <c r="B184" s="19">
        <v>42370</v>
      </c>
      <c r="C184" s="5">
        <v>250.602</v>
      </c>
      <c r="D184" s="5">
        <v>77.492999999999995</v>
      </c>
      <c r="E184" s="5">
        <v>184.68299999999999</v>
      </c>
      <c r="F184" s="5">
        <v>313.30599999999998</v>
      </c>
      <c r="G184" s="5">
        <v>324.13400000000001</v>
      </c>
      <c r="H184" s="5">
        <v>200.71</v>
      </c>
      <c r="J184" s="19">
        <v>42370</v>
      </c>
      <c r="K184" s="21">
        <v>65.844800000000006</v>
      </c>
      <c r="L184" s="5">
        <v>117.33820000000001</v>
      </c>
      <c r="M184" s="5">
        <v>81.108000000000004</v>
      </c>
      <c r="N184" s="5">
        <v>50.119300000000003</v>
      </c>
      <c r="O184" s="5">
        <v>40.440600000000003</v>
      </c>
      <c r="P184" s="5">
        <v>80.939000000000007</v>
      </c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</row>
    <row r="185" spans="2:111" x14ac:dyDescent="0.25">
      <c r="B185" s="19">
        <v>42401</v>
      </c>
      <c r="C185" s="5">
        <v>230.82</v>
      </c>
      <c r="D185" s="5">
        <v>123.827</v>
      </c>
      <c r="E185" s="5">
        <v>227.64</v>
      </c>
      <c r="F185" s="5">
        <v>202.84100000000001</v>
      </c>
      <c r="G185" s="5">
        <v>147.27799999999999</v>
      </c>
      <c r="H185" s="5">
        <v>202.768</v>
      </c>
      <c r="J185" s="19">
        <v>42401</v>
      </c>
      <c r="K185" s="21">
        <v>95.282100000000014</v>
      </c>
      <c r="L185" s="5">
        <v>76.085599999999999</v>
      </c>
      <c r="M185" s="5">
        <v>69.495000000000005</v>
      </c>
      <c r="N185" s="5">
        <v>121.42140000000001</v>
      </c>
      <c r="O185" s="5">
        <v>141.07570000000001</v>
      </c>
      <c r="P185" s="5">
        <v>92.213800000000006</v>
      </c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</row>
    <row r="186" spans="2:111" x14ac:dyDescent="0.25">
      <c r="B186" s="19">
        <v>42430</v>
      </c>
      <c r="C186" s="5">
        <v>235.18600000000001</v>
      </c>
      <c r="D186" s="5">
        <v>190.58099999999999</v>
      </c>
      <c r="E186" s="5">
        <v>302.60899999999998</v>
      </c>
      <c r="F186" s="5">
        <v>461.27499999999998</v>
      </c>
      <c r="G186" s="5">
        <v>365.90899999999999</v>
      </c>
      <c r="H186" s="5">
        <v>303.43900000000002</v>
      </c>
      <c r="J186" s="19">
        <v>42430</v>
      </c>
      <c r="K186" s="21">
        <v>95.637500000000003</v>
      </c>
      <c r="L186" s="5">
        <v>42.516000000000005</v>
      </c>
      <c r="M186" s="5">
        <v>55.825600000000001</v>
      </c>
      <c r="N186" s="5">
        <v>87.09620000000001</v>
      </c>
      <c r="O186" s="5">
        <v>90.095300000000009</v>
      </c>
      <c r="P186" s="5">
        <v>73.360100000000003</v>
      </c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</row>
    <row r="187" spans="2:111" x14ac:dyDescent="0.25">
      <c r="B187" s="19">
        <v>42461</v>
      </c>
      <c r="C187" s="5">
        <v>151.893</v>
      </c>
      <c r="D187" s="5">
        <v>322.71300000000002</v>
      </c>
      <c r="E187" s="5">
        <v>255.661</v>
      </c>
      <c r="F187" s="5">
        <v>158.30099999999999</v>
      </c>
      <c r="G187" s="5">
        <v>165.98500000000001</v>
      </c>
      <c r="H187" s="5">
        <v>233.30099999999999</v>
      </c>
      <c r="J187" s="19">
        <v>42461</v>
      </c>
      <c r="K187" s="21">
        <v>109.57960000000001</v>
      </c>
      <c r="L187" s="5">
        <v>55.633600000000001</v>
      </c>
      <c r="M187" s="5">
        <v>92.990099999999998</v>
      </c>
      <c r="N187" s="5">
        <v>119.26420000000002</v>
      </c>
      <c r="O187" s="5">
        <v>121.13240000000002</v>
      </c>
      <c r="P187" s="5">
        <v>97.468000000000004</v>
      </c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</row>
    <row r="188" spans="2:111" x14ac:dyDescent="0.25">
      <c r="B188" s="19">
        <v>42491</v>
      </c>
      <c r="C188" s="5">
        <v>62.942999999999998</v>
      </c>
      <c r="D188" s="5">
        <v>334.62400000000002</v>
      </c>
      <c r="E188" s="5">
        <v>182.80799999999999</v>
      </c>
      <c r="F188" s="5">
        <v>79.906999999999996</v>
      </c>
      <c r="G188" s="5">
        <v>104.497</v>
      </c>
      <c r="H188" s="5">
        <v>170.017</v>
      </c>
      <c r="J188" s="19">
        <v>42491</v>
      </c>
      <c r="K188" s="21">
        <v>68.512699999999995</v>
      </c>
      <c r="L188" s="5">
        <v>54.674000000000007</v>
      </c>
      <c r="M188" s="5">
        <v>65.689700000000002</v>
      </c>
      <c r="N188" s="5">
        <v>86.464300000000009</v>
      </c>
      <c r="O188" s="5">
        <v>90.862099999999998</v>
      </c>
      <c r="P188" s="5">
        <v>71.735100000000003</v>
      </c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</row>
    <row r="189" spans="2:111" x14ac:dyDescent="0.25">
      <c r="B189" s="19">
        <v>42522</v>
      </c>
      <c r="C189" s="5">
        <v>25.434000000000001</v>
      </c>
      <c r="D189" s="5">
        <v>310.48099999999999</v>
      </c>
      <c r="E189" s="5">
        <v>144.428</v>
      </c>
      <c r="F189" s="5">
        <v>33.884</v>
      </c>
      <c r="G189" s="5">
        <v>51.494999999999997</v>
      </c>
      <c r="H189" s="5">
        <v>122.099</v>
      </c>
      <c r="J189" s="19">
        <v>42522</v>
      </c>
      <c r="K189" s="21">
        <v>98.196900000000014</v>
      </c>
      <c r="L189" s="5">
        <v>94.464500000000001</v>
      </c>
      <c r="M189" s="5">
        <v>97.19080000000001</v>
      </c>
      <c r="N189" s="5">
        <v>118.0283</v>
      </c>
      <c r="O189" s="5">
        <v>121.1472</v>
      </c>
      <c r="P189" s="5">
        <v>105.62819999999999</v>
      </c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</row>
    <row r="190" spans="2:111" x14ac:dyDescent="0.25">
      <c r="B190" s="19">
        <v>42552</v>
      </c>
      <c r="C190" s="5">
        <v>13.605</v>
      </c>
      <c r="D190" s="5">
        <v>324.74099999999999</v>
      </c>
      <c r="E190" s="5">
        <v>133.804</v>
      </c>
      <c r="F190" s="5">
        <v>13.266</v>
      </c>
      <c r="G190" s="5">
        <v>18.209</v>
      </c>
      <c r="H190" s="5">
        <v>112.13500000000001</v>
      </c>
      <c r="J190" s="19">
        <v>42552</v>
      </c>
      <c r="K190" s="21">
        <v>110.38080000000001</v>
      </c>
      <c r="L190" s="5">
        <v>92.980700000000013</v>
      </c>
      <c r="M190" s="5">
        <v>110.88430000000001</v>
      </c>
      <c r="N190" s="5">
        <v>122.6404</v>
      </c>
      <c r="O190" s="5">
        <v>132.10530000000003</v>
      </c>
      <c r="P190" s="5">
        <v>116.50670000000001</v>
      </c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</row>
    <row r="191" spans="2:111" x14ac:dyDescent="0.25">
      <c r="B191" s="19">
        <v>42583</v>
      </c>
      <c r="C191" s="5">
        <v>55.22</v>
      </c>
      <c r="D191" s="5">
        <v>198.625</v>
      </c>
      <c r="E191" s="5">
        <v>116.76300000000001</v>
      </c>
      <c r="F191" s="5">
        <v>52.414999999999999</v>
      </c>
      <c r="G191" s="5">
        <v>30.609000000000002</v>
      </c>
      <c r="H191" s="5">
        <v>96.51</v>
      </c>
      <c r="J191" s="19">
        <v>42583</v>
      </c>
      <c r="K191" s="21">
        <v>100.6425</v>
      </c>
      <c r="L191" s="5">
        <v>120.1155</v>
      </c>
      <c r="M191" s="5">
        <v>129.82760000000002</v>
      </c>
      <c r="N191" s="5">
        <v>104.84220000000001</v>
      </c>
      <c r="O191" s="5">
        <v>118.9224</v>
      </c>
      <c r="P191" s="5">
        <v>121.69190000000002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</row>
    <row r="192" spans="2:111" x14ac:dyDescent="0.25">
      <c r="B192" s="19">
        <v>42614</v>
      </c>
      <c r="C192" s="5">
        <v>90.709000000000003</v>
      </c>
      <c r="D192" s="5">
        <v>177.05199999999999</v>
      </c>
      <c r="E192" s="5">
        <v>140.18199999999999</v>
      </c>
      <c r="F192" s="5">
        <v>123.89700000000001</v>
      </c>
      <c r="G192" s="5">
        <v>106.239</v>
      </c>
      <c r="H192" s="5">
        <v>124.364</v>
      </c>
      <c r="J192" s="19">
        <v>42614</v>
      </c>
      <c r="K192" s="21">
        <v>110.01150000000001</v>
      </c>
      <c r="L192" s="5">
        <v>111.62650000000002</v>
      </c>
      <c r="M192" s="5">
        <v>115.58499999999999</v>
      </c>
      <c r="N192" s="5">
        <v>101.7158</v>
      </c>
      <c r="O192" s="5">
        <v>91.06880000000001</v>
      </c>
      <c r="P192" s="5">
        <v>113.58030000000002</v>
      </c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</row>
    <row r="193" spans="2:111" x14ac:dyDescent="0.25">
      <c r="B193" s="19">
        <v>42644</v>
      </c>
      <c r="C193" s="5">
        <v>132.15299999999999</v>
      </c>
      <c r="D193" s="5">
        <v>173.64400000000001</v>
      </c>
      <c r="E193" s="5">
        <v>192.178</v>
      </c>
      <c r="F193" s="5">
        <v>167.512</v>
      </c>
      <c r="G193" s="5">
        <v>143.48099999999999</v>
      </c>
      <c r="H193" s="5">
        <v>159.87799999999999</v>
      </c>
      <c r="J193" s="19">
        <v>42644</v>
      </c>
      <c r="K193" s="21">
        <v>97.337800000000016</v>
      </c>
      <c r="L193" s="5">
        <v>97.500500000000002</v>
      </c>
      <c r="M193" s="5">
        <v>103.9023</v>
      </c>
      <c r="N193" s="5">
        <v>104.71880000000002</v>
      </c>
      <c r="O193" s="5">
        <v>110.2367</v>
      </c>
      <c r="P193" s="5">
        <v>104.00190000000001</v>
      </c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</row>
    <row r="194" spans="2:111" x14ac:dyDescent="0.25">
      <c r="B194" s="19">
        <v>42675</v>
      </c>
      <c r="C194" s="5">
        <v>171.82900000000001</v>
      </c>
      <c r="D194" s="5">
        <v>199.61199999999999</v>
      </c>
      <c r="E194" s="5">
        <v>191.346</v>
      </c>
      <c r="F194" s="5">
        <v>278.14</v>
      </c>
      <c r="G194" s="5">
        <v>254.02099999999999</v>
      </c>
      <c r="H194" s="5">
        <v>191.22900000000001</v>
      </c>
      <c r="J194" s="19">
        <v>42675</v>
      </c>
      <c r="K194" s="21">
        <v>58.16810000000001</v>
      </c>
      <c r="L194" s="5">
        <v>60.738800000000005</v>
      </c>
      <c r="M194" s="5">
        <v>66.713700000000003</v>
      </c>
      <c r="N194" s="5">
        <v>59.493100000000005</v>
      </c>
      <c r="O194" s="5">
        <v>56.688000000000002</v>
      </c>
      <c r="P194" s="5">
        <v>63.772799999999997</v>
      </c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</row>
    <row r="195" spans="2:111" x14ac:dyDescent="0.25">
      <c r="B195" s="19">
        <v>42705</v>
      </c>
      <c r="C195" s="5">
        <v>227.33799999999999</v>
      </c>
      <c r="D195" s="5">
        <v>271.31299999999999</v>
      </c>
      <c r="E195" s="5">
        <v>245.68199999999999</v>
      </c>
      <c r="F195" s="5">
        <v>333.78199999999998</v>
      </c>
      <c r="G195" s="5">
        <v>354.77</v>
      </c>
      <c r="H195" s="5">
        <v>269.61700000000002</v>
      </c>
      <c r="J195" s="19">
        <v>42705</v>
      </c>
      <c r="K195" s="21">
        <v>64.41040000000001</v>
      </c>
      <c r="L195" s="5">
        <v>67.163899999999998</v>
      </c>
      <c r="M195" s="5">
        <v>65.530100000000004</v>
      </c>
      <c r="N195" s="5">
        <v>51.682100000000005</v>
      </c>
      <c r="O195" s="5">
        <v>55.248400000000004</v>
      </c>
      <c r="P195" s="5">
        <v>62.650500000000001</v>
      </c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</row>
    <row r="196" spans="2:111" x14ac:dyDescent="0.25">
      <c r="B196" s="19">
        <v>42736</v>
      </c>
      <c r="C196" s="5">
        <v>236.643</v>
      </c>
      <c r="D196" s="5">
        <v>280.54199999999997</v>
      </c>
      <c r="E196" s="5">
        <v>337.14</v>
      </c>
      <c r="F196" s="5">
        <v>375.45299999999997</v>
      </c>
      <c r="G196" s="5">
        <v>436.05700000000002</v>
      </c>
      <c r="H196" s="5">
        <v>330.55700000000002</v>
      </c>
      <c r="J196" s="19">
        <v>42736</v>
      </c>
      <c r="K196" s="21">
        <v>74.617100000000008</v>
      </c>
      <c r="L196" s="5">
        <v>62.903800000000004</v>
      </c>
      <c r="M196" s="5">
        <v>48.582100000000004</v>
      </c>
      <c r="N196" s="5">
        <v>74.329400000000007</v>
      </c>
      <c r="O196" s="5">
        <v>87.968800000000002</v>
      </c>
      <c r="P196" s="5">
        <v>65.220600000000005</v>
      </c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</row>
    <row r="197" spans="2:111" x14ac:dyDescent="0.25">
      <c r="B197" s="19">
        <v>42767</v>
      </c>
      <c r="C197" s="5">
        <v>245.40299999999999</v>
      </c>
      <c r="D197" s="5">
        <v>188.12899999999999</v>
      </c>
      <c r="E197" s="5">
        <v>262.89100000000002</v>
      </c>
      <c r="F197" s="5">
        <v>339.27600000000001</v>
      </c>
      <c r="G197" s="5">
        <v>415.97399999999999</v>
      </c>
      <c r="H197" s="5">
        <v>273.52800000000002</v>
      </c>
      <c r="J197" s="19">
        <v>42767</v>
      </c>
      <c r="K197" s="21">
        <v>58.729800000000004</v>
      </c>
      <c r="L197" s="5">
        <v>79.687100000000001</v>
      </c>
      <c r="M197" s="5">
        <v>58.560699999999997</v>
      </c>
      <c r="N197" s="5">
        <v>53.628300000000003</v>
      </c>
      <c r="O197" s="5">
        <v>49.560100000000006</v>
      </c>
      <c r="P197" s="5">
        <v>61.556500000000007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</row>
    <row r="198" spans="2:111" x14ac:dyDescent="0.25">
      <c r="B198" s="19">
        <v>42795</v>
      </c>
      <c r="C198" s="5">
        <v>278.93700000000001</v>
      </c>
      <c r="D198" s="5">
        <v>235.584</v>
      </c>
      <c r="E198" s="5">
        <v>330.113</v>
      </c>
      <c r="F198" s="5">
        <v>387.8</v>
      </c>
      <c r="G198" s="5">
        <v>311.16199999999998</v>
      </c>
      <c r="H198" s="5">
        <v>319.00099999999998</v>
      </c>
      <c r="J198" s="19">
        <v>42795</v>
      </c>
      <c r="K198" s="21">
        <v>75.523800000000008</v>
      </c>
      <c r="L198" s="5">
        <v>73.887600000000006</v>
      </c>
      <c r="M198" s="5">
        <v>54.322900000000004</v>
      </c>
      <c r="N198" s="5">
        <v>72.289500000000004</v>
      </c>
      <c r="O198" s="5">
        <v>78.519000000000005</v>
      </c>
      <c r="P198" s="5">
        <v>66.222400000000007</v>
      </c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</row>
    <row r="199" spans="2:111" x14ac:dyDescent="0.25">
      <c r="B199" s="19">
        <v>42826</v>
      </c>
      <c r="C199" s="5">
        <v>179.196</v>
      </c>
      <c r="D199" s="5">
        <v>273.63400000000001</v>
      </c>
      <c r="E199" s="5">
        <v>251.88200000000001</v>
      </c>
      <c r="F199" s="5">
        <v>215.709</v>
      </c>
      <c r="G199" s="5">
        <v>233.14099999999999</v>
      </c>
      <c r="H199" s="5">
        <v>240.84</v>
      </c>
      <c r="J199" s="19">
        <v>42826</v>
      </c>
      <c r="K199" s="21">
        <v>74.406500000000008</v>
      </c>
      <c r="L199" s="5">
        <v>46.286700000000003</v>
      </c>
      <c r="M199" s="5">
        <v>50.958500000000001</v>
      </c>
      <c r="N199" s="5">
        <v>81.34790000000001</v>
      </c>
      <c r="O199" s="5">
        <v>81.144800000000004</v>
      </c>
      <c r="P199" s="5">
        <v>64.072100000000006</v>
      </c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</row>
    <row r="200" spans="2:111" x14ac:dyDescent="0.25">
      <c r="B200" s="19">
        <v>42856</v>
      </c>
      <c r="C200" s="5">
        <v>117.78100000000001</v>
      </c>
      <c r="D200" s="5">
        <v>276.37700000000001</v>
      </c>
      <c r="E200" s="5">
        <v>215.614</v>
      </c>
      <c r="F200" s="5">
        <v>77.486000000000004</v>
      </c>
      <c r="G200" s="5">
        <v>82.082999999999998</v>
      </c>
      <c r="H200" s="5">
        <v>179.214</v>
      </c>
      <c r="J200" s="19">
        <v>42856</v>
      </c>
      <c r="K200" s="21">
        <v>94.704900000000009</v>
      </c>
      <c r="L200" s="5">
        <v>81.121800000000007</v>
      </c>
      <c r="M200" s="5">
        <v>83.269500000000008</v>
      </c>
      <c r="N200" s="5">
        <v>120.17750000000001</v>
      </c>
      <c r="O200" s="5">
        <v>125.00170000000001</v>
      </c>
      <c r="P200" s="5">
        <v>95.857300000000009</v>
      </c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</row>
    <row r="201" spans="2:111" x14ac:dyDescent="0.25">
      <c r="B201" s="19">
        <v>42887</v>
      </c>
      <c r="C201" s="5">
        <v>27.32</v>
      </c>
      <c r="D201" s="5">
        <v>298.19200000000001</v>
      </c>
      <c r="E201" s="5">
        <v>152.48500000000001</v>
      </c>
      <c r="F201" s="5">
        <v>23.821000000000002</v>
      </c>
      <c r="G201" s="5">
        <v>32.692999999999998</v>
      </c>
      <c r="H201" s="5">
        <v>124.11799999999999</v>
      </c>
      <c r="J201" s="19">
        <v>42887</v>
      </c>
      <c r="K201" s="21">
        <v>112.10170000000001</v>
      </c>
      <c r="L201" s="5">
        <v>86.589500000000001</v>
      </c>
      <c r="M201" s="5">
        <v>107.8116</v>
      </c>
      <c r="N201" s="5">
        <v>124.2518</v>
      </c>
      <c r="O201" s="5">
        <v>128.26830000000001</v>
      </c>
      <c r="P201" s="5">
        <v>113.4051</v>
      </c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</row>
    <row r="202" spans="2:111" x14ac:dyDescent="0.25">
      <c r="B202" s="19">
        <v>42917</v>
      </c>
      <c r="C202" s="5">
        <v>8.8059999999999992</v>
      </c>
      <c r="D202" s="5">
        <v>260.803</v>
      </c>
      <c r="E202" s="5">
        <v>88.492999999999995</v>
      </c>
      <c r="F202" s="5">
        <v>7.6390000000000002</v>
      </c>
      <c r="G202" s="5">
        <v>10.779</v>
      </c>
      <c r="H202" s="5">
        <v>82.909000000000006</v>
      </c>
      <c r="J202" s="19">
        <v>42917</v>
      </c>
      <c r="K202" s="21">
        <v>112.42970000000001</v>
      </c>
      <c r="L202" s="5">
        <v>106.07270000000001</v>
      </c>
      <c r="M202" s="5">
        <v>132.18860000000001</v>
      </c>
      <c r="N202" s="5">
        <v>123.74760000000002</v>
      </c>
      <c r="O202" s="5">
        <v>133.79490000000001</v>
      </c>
      <c r="P202" s="5">
        <v>127.3446</v>
      </c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</row>
    <row r="203" spans="2:111" x14ac:dyDescent="0.25">
      <c r="B203" s="19">
        <v>42948</v>
      </c>
      <c r="C203" s="5">
        <v>51.944000000000003</v>
      </c>
      <c r="D203" s="5">
        <v>184.70599999999999</v>
      </c>
      <c r="E203" s="5">
        <v>131.03100000000001</v>
      </c>
      <c r="F203" s="5">
        <v>22.334</v>
      </c>
      <c r="G203" s="5">
        <v>27.478000000000002</v>
      </c>
      <c r="H203" s="5">
        <v>93.596999999999994</v>
      </c>
      <c r="J203" s="19">
        <v>42948</v>
      </c>
      <c r="K203" s="21">
        <v>101.69450000000001</v>
      </c>
      <c r="L203" s="5">
        <v>128.97990000000001</v>
      </c>
      <c r="M203" s="5">
        <v>123.63630000000001</v>
      </c>
      <c r="N203" s="5">
        <v>115.92020000000001</v>
      </c>
      <c r="O203" s="5">
        <v>128.84760000000003</v>
      </c>
      <c r="P203" s="5">
        <v>123.64269999999999</v>
      </c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</row>
    <row r="204" spans="2:111" x14ac:dyDescent="0.25">
      <c r="B204" s="19">
        <v>42979</v>
      </c>
      <c r="C204" s="5">
        <v>71.164000000000001</v>
      </c>
      <c r="D204" s="5">
        <v>213.249</v>
      </c>
      <c r="E204" s="5">
        <v>167.083</v>
      </c>
      <c r="F204" s="5">
        <v>49.969000000000001</v>
      </c>
      <c r="G204" s="5">
        <v>24.722999999999999</v>
      </c>
      <c r="H204" s="5">
        <v>119.804</v>
      </c>
      <c r="J204" s="19">
        <v>42979</v>
      </c>
      <c r="K204" s="21">
        <v>84.193200000000004</v>
      </c>
      <c r="L204" s="5">
        <v>92.426100000000005</v>
      </c>
      <c r="M204" s="5">
        <v>85.955500000000001</v>
      </c>
      <c r="N204" s="5">
        <v>75.662099999999995</v>
      </c>
      <c r="O204" s="5">
        <v>85.448599999999999</v>
      </c>
      <c r="P204" s="5">
        <v>90.989599999999996</v>
      </c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</row>
    <row r="205" spans="2:111" x14ac:dyDescent="0.25">
      <c r="B205" s="19">
        <v>43009</v>
      </c>
      <c r="C205" s="5">
        <v>120.837</v>
      </c>
      <c r="D205" s="5">
        <v>147.703</v>
      </c>
      <c r="E205" s="5">
        <v>165.19200000000001</v>
      </c>
      <c r="F205" s="5">
        <v>145.041</v>
      </c>
      <c r="G205" s="5">
        <v>138.41800000000001</v>
      </c>
      <c r="H205" s="5">
        <v>140.34299999999999</v>
      </c>
      <c r="J205" s="19">
        <v>43009</v>
      </c>
      <c r="K205" s="21">
        <v>76.667600000000007</v>
      </c>
      <c r="L205" s="5">
        <v>74.660799999999995</v>
      </c>
      <c r="M205" s="5">
        <v>73.947600000000008</v>
      </c>
      <c r="N205" s="5">
        <v>71.269800000000004</v>
      </c>
      <c r="O205" s="5">
        <v>61.511800000000008</v>
      </c>
      <c r="P205" s="5">
        <v>74.898299999999992</v>
      </c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</row>
    <row r="206" spans="2:111" x14ac:dyDescent="0.25">
      <c r="B206" s="19">
        <v>43040</v>
      </c>
      <c r="C206" s="5">
        <v>210.29900000000001</v>
      </c>
      <c r="D206" s="5">
        <v>174.36600000000001</v>
      </c>
      <c r="E206" s="5">
        <v>252.798</v>
      </c>
      <c r="F206" s="5">
        <v>218.988</v>
      </c>
      <c r="G206" s="5">
        <v>191.548</v>
      </c>
      <c r="H206" s="5">
        <v>205.673</v>
      </c>
      <c r="J206" s="19">
        <v>43040</v>
      </c>
      <c r="K206" s="21">
        <v>77.60560000000001</v>
      </c>
      <c r="L206" s="5">
        <v>89.367100000000008</v>
      </c>
      <c r="M206" s="5">
        <v>67.730100000000007</v>
      </c>
      <c r="N206" s="5">
        <v>57.218800000000002</v>
      </c>
      <c r="O206" s="5">
        <v>65.218900000000005</v>
      </c>
      <c r="P206" s="5">
        <v>76.146600000000007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</row>
    <row r="207" spans="2:111" x14ac:dyDescent="0.25">
      <c r="B207" s="19">
        <v>43070</v>
      </c>
      <c r="C207" s="5">
        <v>298.40300000000002</v>
      </c>
      <c r="D207" s="5">
        <v>165.49799999999999</v>
      </c>
      <c r="E207" s="5">
        <v>249.715</v>
      </c>
      <c r="F207" s="5">
        <v>294.07900000000001</v>
      </c>
      <c r="G207" s="5">
        <v>269.29000000000002</v>
      </c>
      <c r="H207" s="5">
        <v>251.13800000000001</v>
      </c>
      <c r="J207" s="19">
        <v>43070</v>
      </c>
      <c r="K207" s="21">
        <v>53.497000000000007</v>
      </c>
      <c r="L207" s="5">
        <v>80.226100000000002</v>
      </c>
      <c r="M207" s="5">
        <v>66.998000000000005</v>
      </c>
      <c r="N207" s="5">
        <v>48.101300000000002</v>
      </c>
      <c r="O207" s="5">
        <v>57.762900000000002</v>
      </c>
      <c r="P207" s="5">
        <v>63.092399999999998</v>
      </c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</row>
    <row r="208" spans="2:111" x14ac:dyDescent="0.25">
      <c r="B208" s="19">
        <v>43101</v>
      </c>
      <c r="C208" s="5">
        <v>280.46899999999999</v>
      </c>
      <c r="D208" s="5">
        <v>162.321</v>
      </c>
      <c r="E208" s="5">
        <v>229.357</v>
      </c>
      <c r="F208" s="5">
        <v>305.30500000000001</v>
      </c>
      <c r="G208" s="5">
        <v>291.2</v>
      </c>
      <c r="H208" s="5">
        <v>240.869</v>
      </c>
      <c r="J208" s="19">
        <v>43101</v>
      </c>
      <c r="K208" s="21">
        <v>64.770700000000005</v>
      </c>
      <c r="L208" s="5">
        <v>108.16</v>
      </c>
      <c r="M208" s="5">
        <v>63.810299999999998</v>
      </c>
      <c r="N208" s="5">
        <v>77.659700000000001</v>
      </c>
      <c r="O208" s="5">
        <v>87.833600000000004</v>
      </c>
      <c r="P208" s="5">
        <v>75.284300000000002</v>
      </c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</row>
    <row r="209" spans="2:111" x14ac:dyDescent="0.25">
      <c r="B209" s="19">
        <v>43132</v>
      </c>
      <c r="C209" s="5">
        <v>252.5</v>
      </c>
      <c r="D209" s="5">
        <v>111.499</v>
      </c>
      <c r="E209" s="5">
        <v>232.852</v>
      </c>
      <c r="F209" s="5">
        <v>396.45699999999999</v>
      </c>
      <c r="G209" s="5">
        <v>395.61900000000003</v>
      </c>
      <c r="H209" s="5">
        <v>258.03899999999999</v>
      </c>
      <c r="J209" s="19">
        <v>43132</v>
      </c>
      <c r="K209" s="21">
        <v>74.713700000000003</v>
      </c>
      <c r="L209" s="5">
        <v>93.816800000000001</v>
      </c>
      <c r="M209" s="5">
        <v>58.961199999999998</v>
      </c>
      <c r="N209" s="5">
        <v>59.135000000000005</v>
      </c>
      <c r="O209" s="5">
        <v>66.512100000000004</v>
      </c>
      <c r="P209" s="5">
        <v>69.425699999999992</v>
      </c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</row>
    <row r="210" spans="2:111" x14ac:dyDescent="0.25">
      <c r="B210" s="19">
        <v>43160</v>
      </c>
      <c r="C210" s="5">
        <v>244.779</v>
      </c>
      <c r="D210" s="5">
        <v>183.95599999999999</v>
      </c>
      <c r="E210" s="5">
        <v>269.31700000000001</v>
      </c>
      <c r="F210" s="5">
        <v>417.41800000000001</v>
      </c>
      <c r="G210" s="5">
        <v>367.416</v>
      </c>
      <c r="H210" s="5">
        <v>274.23</v>
      </c>
      <c r="J210" s="19">
        <v>43160</v>
      </c>
      <c r="K210" s="21">
        <v>77.708399999999997</v>
      </c>
      <c r="L210" s="5">
        <v>82.652900000000002</v>
      </c>
      <c r="M210" s="5">
        <v>56.661800000000007</v>
      </c>
      <c r="N210" s="5">
        <v>58.0411</v>
      </c>
      <c r="O210" s="5">
        <v>76.842300000000009</v>
      </c>
      <c r="P210" s="5">
        <v>67.829700000000003</v>
      </c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</row>
    <row r="211" spans="2:111" x14ac:dyDescent="0.25">
      <c r="B211" s="19">
        <v>43191</v>
      </c>
      <c r="C211" s="5">
        <v>145.762</v>
      </c>
      <c r="D211" s="5">
        <v>325.88799999999998</v>
      </c>
      <c r="E211" s="5">
        <v>251.06100000000001</v>
      </c>
      <c r="F211" s="5">
        <v>240.10499999999999</v>
      </c>
      <c r="G211" s="5">
        <v>276.65300000000002</v>
      </c>
      <c r="H211" s="5">
        <v>254.03899999999999</v>
      </c>
      <c r="J211" s="19">
        <v>43191</v>
      </c>
      <c r="K211" s="21">
        <v>78.307700000000011</v>
      </c>
      <c r="L211" s="5">
        <v>38.458600000000004</v>
      </c>
      <c r="M211" s="5">
        <v>52.219600000000007</v>
      </c>
      <c r="N211" s="5">
        <v>71.016999999999996</v>
      </c>
      <c r="O211" s="5">
        <v>74.151600000000002</v>
      </c>
      <c r="P211" s="5">
        <v>63.208100000000002</v>
      </c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</row>
    <row r="212" spans="2:111" x14ac:dyDescent="0.25">
      <c r="B212" s="19">
        <v>43221</v>
      </c>
      <c r="C212" s="5">
        <v>99.466999999999999</v>
      </c>
      <c r="D212" s="5">
        <v>369.11799999999999</v>
      </c>
      <c r="E212" s="5">
        <v>238.047</v>
      </c>
      <c r="F212" s="5">
        <v>108.03400000000001</v>
      </c>
      <c r="G212" s="5">
        <v>89.085999999999999</v>
      </c>
      <c r="H212" s="5">
        <v>209.637</v>
      </c>
      <c r="J212" s="19">
        <v>43221</v>
      </c>
      <c r="K212" s="21">
        <v>105.96990000000001</v>
      </c>
      <c r="L212" s="5">
        <v>56.439300000000003</v>
      </c>
      <c r="M212" s="5">
        <v>81.610799999999998</v>
      </c>
      <c r="N212" s="5">
        <v>123.43520000000001</v>
      </c>
      <c r="O212" s="5">
        <v>118.60250000000002</v>
      </c>
      <c r="P212" s="5">
        <v>95.595700000000008</v>
      </c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</row>
    <row r="213" spans="2:111" x14ac:dyDescent="0.25">
      <c r="B213" s="19">
        <v>43252</v>
      </c>
      <c r="C213" s="5">
        <v>38.600999999999999</v>
      </c>
      <c r="D213" s="5">
        <v>281.89</v>
      </c>
      <c r="E213" s="5">
        <v>123.458</v>
      </c>
      <c r="F213" s="5">
        <v>22.84</v>
      </c>
      <c r="G213" s="5">
        <v>30.478000000000002</v>
      </c>
      <c r="H213" s="5">
        <v>115.21899999999999</v>
      </c>
      <c r="J213" s="19">
        <v>43252</v>
      </c>
      <c r="K213" s="21">
        <v>99.060699999999997</v>
      </c>
      <c r="L213" s="5">
        <v>75.485400000000013</v>
      </c>
      <c r="M213" s="5">
        <v>98.632400000000004</v>
      </c>
      <c r="N213" s="5">
        <v>123.69330000000001</v>
      </c>
      <c r="O213" s="5">
        <v>131.83270000000002</v>
      </c>
      <c r="P213" s="5">
        <v>107.5235</v>
      </c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</row>
    <row r="214" spans="2:111" x14ac:dyDescent="0.25">
      <c r="B214" s="19">
        <v>43282</v>
      </c>
      <c r="C214" s="5">
        <v>19.997</v>
      </c>
      <c r="D214" s="5">
        <v>307.346</v>
      </c>
      <c r="E214" s="5">
        <v>107.949</v>
      </c>
      <c r="F214" s="5">
        <v>19.835999999999999</v>
      </c>
      <c r="G214" s="5">
        <v>19.686</v>
      </c>
      <c r="H214" s="5">
        <v>104.256</v>
      </c>
      <c r="J214" s="19">
        <v>43282</v>
      </c>
      <c r="K214" s="21">
        <v>108.04700000000001</v>
      </c>
      <c r="L214" s="5">
        <v>97.218299999999999</v>
      </c>
      <c r="M214" s="5">
        <v>118.62290000000002</v>
      </c>
      <c r="N214" s="5">
        <v>120.6215</v>
      </c>
      <c r="O214" s="5">
        <v>127.68350000000001</v>
      </c>
      <c r="P214" s="5">
        <v>117.67670000000001</v>
      </c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</row>
    <row r="215" spans="2:111" x14ac:dyDescent="0.25">
      <c r="B215" s="19">
        <v>43313</v>
      </c>
      <c r="C215" s="5">
        <v>69.593000000000004</v>
      </c>
      <c r="D215" s="5">
        <v>218.196</v>
      </c>
      <c r="E215" s="5">
        <v>140.83099999999999</v>
      </c>
      <c r="F215" s="5">
        <v>58.841000000000001</v>
      </c>
      <c r="G215" s="5">
        <v>36.871000000000002</v>
      </c>
      <c r="H215" s="5">
        <v>110.44799999999999</v>
      </c>
      <c r="J215" s="19">
        <v>43313</v>
      </c>
      <c r="K215" s="21">
        <v>109.84670000000001</v>
      </c>
      <c r="L215" s="5">
        <v>126.1204</v>
      </c>
      <c r="M215" s="5">
        <v>128.42140000000001</v>
      </c>
      <c r="N215" s="5">
        <v>116.99340000000001</v>
      </c>
      <c r="O215" s="5">
        <v>120.98620000000001</v>
      </c>
      <c r="P215" s="5">
        <v>125.3425</v>
      </c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</row>
    <row r="216" spans="2:111" x14ac:dyDescent="0.25">
      <c r="B216" s="19">
        <v>43344</v>
      </c>
      <c r="C216" s="5">
        <v>89.296000000000006</v>
      </c>
      <c r="D216" s="5">
        <v>199.30600000000001</v>
      </c>
      <c r="E216" s="5">
        <v>139.239</v>
      </c>
      <c r="F216" s="5">
        <v>103.85</v>
      </c>
      <c r="G216" s="5">
        <v>82.123999999999995</v>
      </c>
      <c r="H216" s="5">
        <v>121.482</v>
      </c>
      <c r="J216" s="19">
        <v>43344</v>
      </c>
      <c r="K216" s="21">
        <v>106.18090000000001</v>
      </c>
      <c r="L216" s="5">
        <v>124.2697</v>
      </c>
      <c r="M216" s="5">
        <v>126.3078</v>
      </c>
      <c r="N216" s="5">
        <v>102.97629999999999</v>
      </c>
      <c r="O216" s="5">
        <v>90.201800000000006</v>
      </c>
      <c r="P216" s="5">
        <v>119.27470000000001</v>
      </c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</row>
    <row r="217" spans="2:111" x14ac:dyDescent="0.25">
      <c r="B217" s="19">
        <v>43374</v>
      </c>
      <c r="C217" s="5">
        <v>168.11199999999999</v>
      </c>
      <c r="D217" s="5">
        <v>109.136</v>
      </c>
      <c r="E217" s="5">
        <v>220.86</v>
      </c>
      <c r="F217" s="5">
        <v>203.87899999999999</v>
      </c>
      <c r="G217" s="5">
        <v>154.43299999999999</v>
      </c>
      <c r="H217" s="5">
        <v>168.27500000000001</v>
      </c>
      <c r="J217" s="19">
        <v>43374</v>
      </c>
      <c r="K217" s="21">
        <v>67.013300000000001</v>
      </c>
      <c r="L217" s="5">
        <v>81.920400000000001</v>
      </c>
      <c r="M217" s="5">
        <v>72.987800000000007</v>
      </c>
      <c r="N217" s="5">
        <v>65.745899999999992</v>
      </c>
      <c r="O217" s="5">
        <v>70.24260000000001</v>
      </c>
      <c r="P217" s="5">
        <v>76.287000000000006</v>
      </c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</row>
    <row r="218" spans="2:111" x14ac:dyDescent="0.25">
      <c r="B218" s="19">
        <v>43405</v>
      </c>
      <c r="C218" s="5">
        <v>222.13399999999999</v>
      </c>
      <c r="D218" s="5">
        <v>228.74600000000001</v>
      </c>
      <c r="E218" s="5">
        <v>242.101</v>
      </c>
      <c r="F218" s="5">
        <v>245.78299999999999</v>
      </c>
      <c r="G218" s="5">
        <v>246.32</v>
      </c>
      <c r="H218" s="5">
        <v>222.999</v>
      </c>
      <c r="J218" s="19">
        <v>43405</v>
      </c>
      <c r="K218" s="21">
        <v>56.737300000000005</v>
      </c>
      <c r="L218" s="5">
        <v>83.598100000000002</v>
      </c>
      <c r="M218" s="5">
        <v>61.253800000000005</v>
      </c>
      <c r="N218" s="5">
        <v>49.644300000000001</v>
      </c>
      <c r="O218" s="5">
        <v>63.583500000000008</v>
      </c>
      <c r="P218" s="5">
        <v>67.311300000000003</v>
      </c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</row>
    <row r="219" spans="2:111" x14ac:dyDescent="0.25">
      <c r="B219" s="19">
        <v>43435</v>
      </c>
      <c r="C219" s="5">
        <v>245.005</v>
      </c>
      <c r="D219" s="5">
        <v>132.28700000000001</v>
      </c>
      <c r="E219" s="5">
        <v>206.85</v>
      </c>
      <c r="F219" s="5">
        <v>272.35199999999998</v>
      </c>
      <c r="G219" s="5">
        <v>265.45499999999998</v>
      </c>
      <c r="H219" s="5">
        <v>220.352</v>
      </c>
      <c r="J219" s="19">
        <v>43435</v>
      </c>
      <c r="K219" s="21">
        <v>79.881700000000009</v>
      </c>
      <c r="L219" s="5">
        <v>85.162800000000004</v>
      </c>
      <c r="M219" s="5">
        <v>50.378399999999999</v>
      </c>
      <c r="N219" s="5">
        <v>86.620500000000007</v>
      </c>
      <c r="O219" s="5">
        <v>87.416200000000003</v>
      </c>
      <c r="P219" s="5">
        <v>71.771900000000002</v>
      </c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</row>
    <row r="220" spans="2:111" x14ac:dyDescent="0.25">
      <c r="B220" s="19">
        <v>43466</v>
      </c>
      <c r="C220" s="5">
        <v>257.16399999999999</v>
      </c>
      <c r="D220" s="5">
        <v>166.92500000000001</v>
      </c>
      <c r="E220" s="5">
        <v>313.87700000000001</v>
      </c>
      <c r="F220" s="5">
        <v>304.49299999999999</v>
      </c>
      <c r="G220" s="5">
        <v>286.416</v>
      </c>
      <c r="H220" s="5">
        <v>271.92899999999997</v>
      </c>
      <c r="J220" s="19">
        <v>43466</v>
      </c>
      <c r="K220" s="21">
        <v>81.772199999999998</v>
      </c>
      <c r="L220" s="5">
        <v>91.281900000000007</v>
      </c>
      <c r="M220" s="5">
        <v>47.998400000000004</v>
      </c>
      <c r="N220" s="5">
        <v>90.953700000000012</v>
      </c>
      <c r="O220" s="5">
        <v>112.16990000000001</v>
      </c>
      <c r="P220" s="5">
        <v>76.887200000000007</v>
      </c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</row>
    <row r="221" spans="2:111" x14ac:dyDescent="0.25">
      <c r="B221" s="19">
        <v>43497</v>
      </c>
      <c r="C221" s="5">
        <v>267.42</v>
      </c>
      <c r="D221" s="5">
        <v>126.155</v>
      </c>
      <c r="E221" s="5">
        <v>234.50800000000001</v>
      </c>
      <c r="F221" s="5">
        <v>300.39</v>
      </c>
      <c r="G221" s="5">
        <v>288.10199999999998</v>
      </c>
      <c r="H221" s="5">
        <v>242.441</v>
      </c>
      <c r="J221" s="19">
        <v>43497</v>
      </c>
      <c r="K221" s="21">
        <v>69.670500000000004</v>
      </c>
      <c r="L221" s="5">
        <v>108.60850000000001</v>
      </c>
      <c r="M221" s="5">
        <v>53.025500000000001</v>
      </c>
      <c r="N221" s="5">
        <v>63.4452</v>
      </c>
      <c r="O221" s="5">
        <v>82.984800000000007</v>
      </c>
      <c r="P221" s="5">
        <v>71.386800000000008</v>
      </c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</row>
    <row r="222" spans="2:111" x14ac:dyDescent="0.25">
      <c r="B222" s="19">
        <v>43525</v>
      </c>
      <c r="C222" s="5">
        <v>232.947</v>
      </c>
      <c r="D222" s="5">
        <v>159.56200000000001</v>
      </c>
      <c r="E222" s="5">
        <v>317.64299999999997</v>
      </c>
      <c r="F222" s="5">
        <v>406.63900000000001</v>
      </c>
      <c r="G222" s="5">
        <v>331.50099999999998</v>
      </c>
      <c r="H222" s="5">
        <v>280.60199999999998</v>
      </c>
      <c r="J222" s="19">
        <v>43525</v>
      </c>
      <c r="K222" s="21">
        <v>80.293300000000002</v>
      </c>
      <c r="L222" s="5">
        <v>82.549199999999999</v>
      </c>
      <c r="M222" s="5">
        <v>63.104600000000005</v>
      </c>
      <c r="N222" s="5">
        <v>89.963800000000006</v>
      </c>
      <c r="O222" s="5">
        <v>85.668499999999995</v>
      </c>
      <c r="P222" s="5">
        <v>76.873800000000017</v>
      </c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</row>
    <row r="223" spans="2:111" x14ac:dyDescent="0.25">
      <c r="B223" s="19">
        <v>43556</v>
      </c>
      <c r="C223" s="5">
        <v>209.41</v>
      </c>
      <c r="D223" s="5">
        <v>250.64099999999999</v>
      </c>
      <c r="E223" s="5">
        <v>255.422</v>
      </c>
      <c r="F223" s="5">
        <v>234.43100000000001</v>
      </c>
      <c r="G223" s="5">
        <v>243.19399999999999</v>
      </c>
      <c r="H223" s="5">
        <v>247.37299999999999</v>
      </c>
      <c r="J223" s="19">
        <v>43556</v>
      </c>
      <c r="K223" s="21">
        <v>72.965900000000005</v>
      </c>
      <c r="L223" s="5">
        <v>43.587700000000005</v>
      </c>
      <c r="M223" s="5">
        <v>53.522500000000008</v>
      </c>
      <c r="N223" s="5">
        <v>82.15</v>
      </c>
      <c r="O223" s="5">
        <v>80.9512</v>
      </c>
      <c r="P223" s="5">
        <v>62.924500000000002</v>
      </c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</row>
    <row r="224" spans="2:111" x14ac:dyDescent="0.25">
      <c r="B224" s="19">
        <v>43586</v>
      </c>
      <c r="C224" s="5">
        <v>113.82599999999999</v>
      </c>
      <c r="D224" s="5">
        <v>453.61599999999999</v>
      </c>
      <c r="E224" s="5">
        <v>221.96</v>
      </c>
      <c r="F224" s="5">
        <v>102.30800000000001</v>
      </c>
      <c r="G224" s="5">
        <v>120.66200000000001</v>
      </c>
      <c r="H224" s="5">
        <v>221.864</v>
      </c>
      <c r="J224" s="19">
        <v>43586</v>
      </c>
      <c r="K224" s="21">
        <v>110.322</v>
      </c>
      <c r="L224" s="5">
        <v>55.386800000000008</v>
      </c>
      <c r="M224" s="5">
        <v>93.922700000000006</v>
      </c>
      <c r="N224" s="5">
        <v>128.1618</v>
      </c>
      <c r="O224" s="5">
        <v>128.58240000000001</v>
      </c>
      <c r="P224" s="5">
        <v>101.21680000000001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</row>
    <row r="225" spans="2:111" x14ac:dyDescent="0.25">
      <c r="B225" s="19">
        <v>43617</v>
      </c>
      <c r="C225" s="5">
        <v>40.738</v>
      </c>
      <c r="D225" s="5">
        <v>363.315</v>
      </c>
      <c r="E225" s="5">
        <v>168.15299999999999</v>
      </c>
      <c r="F225" s="5">
        <v>26.491</v>
      </c>
      <c r="G225" s="5">
        <v>31.271000000000001</v>
      </c>
      <c r="H225" s="5">
        <v>142.542</v>
      </c>
      <c r="J225" s="19">
        <v>43617</v>
      </c>
      <c r="K225" s="21">
        <v>104.2743</v>
      </c>
      <c r="L225" s="5">
        <v>74.725400000000008</v>
      </c>
      <c r="M225" s="5">
        <v>92.23360000000001</v>
      </c>
      <c r="N225" s="5">
        <v>116.93710000000002</v>
      </c>
      <c r="O225" s="5">
        <v>119.80410000000001</v>
      </c>
      <c r="P225" s="5">
        <v>101.78450000000001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</row>
    <row r="226" spans="2:111" x14ac:dyDescent="0.25">
      <c r="B226" s="19">
        <v>43647</v>
      </c>
      <c r="C226" s="5">
        <v>24.329000000000001</v>
      </c>
      <c r="D226" s="5">
        <v>270.887</v>
      </c>
      <c r="E226" s="5">
        <v>134.10499999999999</v>
      </c>
      <c r="F226" s="5">
        <v>12.083</v>
      </c>
      <c r="G226" s="5">
        <v>18.817</v>
      </c>
      <c r="H226" s="5">
        <v>106.496</v>
      </c>
      <c r="J226" s="19">
        <v>43647</v>
      </c>
      <c r="K226" s="21">
        <v>107.2773</v>
      </c>
      <c r="L226" s="5">
        <v>97.982799999999997</v>
      </c>
      <c r="M226" s="5">
        <v>109.1455</v>
      </c>
      <c r="N226" s="5">
        <v>123.76990000000001</v>
      </c>
      <c r="O226" s="5">
        <v>133.92180000000002</v>
      </c>
      <c r="P226" s="5">
        <v>115.1956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</row>
    <row r="227" spans="2:111" x14ac:dyDescent="0.25">
      <c r="B227" s="19">
        <v>43678</v>
      </c>
      <c r="C227" s="5">
        <v>29.404</v>
      </c>
      <c r="D227" s="5">
        <v>232.65199999999999</v>
      </c>
      <c r="E227" s="5">
        <v>98.558999999999997</v>
      </c>
      <c r="F227" s="5">
        <v>21.981000000000002</v>
      </c>
      <c r="G227" s="5">
        <v>25.818000000000001</v>
      </c>
      <c r="H227" s="5">
        <v>86.174999999999997</v>
      </c>
      <c r="J227" s="19">
        <v>43678</v>
      </c>
      <c r="K227" s="21">
        <v>97.621000000000009</v>
      </c>
      <c r="L227" s="5">
        <v>118.1764</v>
      </c>
      <c r="M227" s="5">
        <v>119.245</v>
      </c>
      <c r="N227" s="5">
        <v>107.63</v>
      </c>
      <c r="O227" s="5">
        <v>124.77460000000002</v>
      </c>
      <c r="P227" s="5">
        <v>116.73450000000001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</row>
    <row r="228" spans="2:111" x14ac:dyDescent="0.25">
      <c r="B228" s="19">
        <v>43709</v>
      </c>
      <c r="C228" s="5">
        <v>68.602000000000004</v>
      </c>
      <c r="D228" s="5">
        <v>183.024</v>
      </c>
      <c r="E228" s="5">
        <v>156.983</v>
      </c>
      <c r="F228" s="5">
        <v>83.257000000000005</v>
      </c>
      <c r="G228" s="5">
        <v>54.241999999999997</v>
      </c>
      <c r="H228" s="5">
        <v>118.288</v>
      </c>
      <c r="J228" s="19">
        <v>43709</v>
      </c>
      <c r="K228" s="21">
        <v>94.3108</v>
      </c>
      <c r="L228" s="5">
        <v>111.79590000000002</v>
      </c>
      <c r="M228" s="5">
        <v>111.32960000000001</v>
      </c>
      <c r="N228" s="5">
        <v>100.66840000000001</v>
      </c>
      <c r="O228" s="5">
        <v>102.64230000000001</v>
      </c>
      <c r="P228" s="5">
        <v>110.29110000000001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</row>
    <row r="229" spans="2:111" x14ac:dyDescent="0.25">
      <c r="B229" s="19">
        <v>43739</v>
      </c>
      <c r="C229" s="5">
        <v>122.873</v>
      </c>
      <c r="D229" s="5">
        <v>177.077</v>
      </c>
      <c r="E229" s="5">
        <v>204.59299999999999</v>
      </c>
      <c r="F229" s="5">
        <v>186.74100000000001</v>
      </c>
      <c r="G229" s="5">
        <v>176.46799999999999</v>
      </c>
      <c r="H229" s="5">
        <v>169.88900000000001</v>
      </c>
      <c r="J229" s="19">
        <v>43739</v>
      </c>
      <c r="K229" s="21">
        <v>69.044799999999995</v>
      </c>
      <c r="L229" s="5">
        <v>68.684299999999993</v>
      </c>
      <c r="M229" s="5">
        <v>59.534199999999998</v>
      </c>
      <c r="N229" s="5">
        <v>67.039500000000004</v>
      </c>
      <c r="O229" s="5">
        <v>68.489700000000013</v>
      </c>
      <c r="P229" s="5">
        <v>67.305700000000002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</row>
    <row r="230" spans="2:111" x14ac:dyDescent="0.25">
      <c r="B230" s="19">
        <v>43770</v>
      </c>
      <c r="C230" s="5">
        <v>227.81399999999999</v>
      </c>
      <c r="D230" s="5">
        <v>225.535</v>
      </c>
      <c r="E230" s="5">
        <v>229.12100000000001</v>
      </c>
      <c r="F230" s="5">
        <v>221.79900000000001</v>
      </c>
      <c r="G230" s="5">
        <v>183.88</v>
      </c>
      <c r="H230" s="5">
        <v>211.23</v>
      </c>
      <c r="J230" s="19">
        <v>43770</v>
      </c>
      <c r="K230" s="21">
        <v>82.219600000000014</v>
      </c>
      <c r="L230" s="5">
        <v>74.140500000000003</v>
      </c>
      <c r="M230" s="5">
        <v>66.446600000000004</v>
      </c>
      <c r="N230" s="5">
        <v>70.694100000000006</v>
      </c>
      <c r="O230" s="5">
        <v>84.12700000000001</v>
      </c>
      <c r="P230" s="5">
        <v>75.725400000000008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</row>
    <row r="231" spans="2:111" x14ac:dyDescent="0.25">
      <c r="B231" s="19">
        <v>43800</v>
      </c>
      <c r="C231" s="5">
        <v>302.78100000000001</v>
      </c>
      <c r="D231" s="5">
        <v>239.435</v>
      </c>
      <c r="E231" s="5">
        <v>315.94299999999998</v>
      </c>
      <c r="F231" s="5">
        <v>288.37200000000001</v>
      </c>
      <c r="G231" s="5">
        <v>264.18700000000001</v>
      </c>
      <c r="H231" s="5">
        <v>286.78199999999998</v>
      </c>
      <c r="J231" s="19">
        <v>43800</v>
      </c>
      <c r="K231" s="21">
        <v>60.980100000000007</v>
      </c>
      <c r="L231" s="5">
        <v>63.930600000000005</v>
      </c>
      <c r="M231" s="5">
        <v>51.576800000000006</v>
      </c>
      <c r="N231" s="5">
        <v>65.318100000000001</v>
      </c>
      <c r="O231" s="5">
        <v>76.762800000000013</v>
      </c>
      <c r="P231" s="5">
        <v>59.504999999999995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</row>
    <row r="232" spans="2:111" x14ac:dyDescent="0.25">
      <c r="B232" s="19">
        <v>43831</v>
      </c>
      <c r="C232" s="5">
        <v>230.38300000000001</v>
      </c>
      <c r="D232" s="5">
        <v>107.461</v>
      </c>
      <c r="E232" s="5">
        <v>204.28899999999999</v>
      </c>
      <c r="F232" s="5">
        <v>272.02</v>
      </c>
      <c r="G232" s="5">
        <v>285.87</v>
      </c>
      <c r="H232" s="5">
        <v>206.84399999999999</v>
      </c>
      <c r="J232" s="19">
        <v>43831</v>
      </c>
      <c r="K232" s="21">
        <v>88.805600000000013</v>
      </c>
      <c r="L232" s="5">
        <v>121.3347</v>
      </c>
      <c r="M232" s="5">
        <v>86.196300000000008</v>
      </c>
      <c r="N232" s="5">
        <v>81.234700000000004</v>
      </c>
      <c r="O232" s="5">
        <v>76.411500000000004</v>
      </c>
      <c r="P232" s="5">
        <v>91.807200000000009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</row>
    <row r="233" spans="2:111" x14ac:dyDescent="0.25">
      <c r="B233" s="19">
        <v>43862</v>
      </c>
      <c r="C233" s="5">
        <v>270.74799999999999</v>
      </c>
      <c r="D233" s="5">
        <v>92.819000000000003</v>
      </c>
      <c r="E233" s="5">
        <v>217.50800000000001</v>
      </c>
      <c r="F233" s="5">
        <v>300.608</v>
      </c>
      <c r="G233" s="5">
        <v>310.78500000000003</v>
      </c>
      <c r="H233" s="5">
        <v>229.63</v>
      </c>
      <c r="J233" s="19">
        <v>43862</v>
      </c>
      <c r="K233" s="21">
        <v>70.617100000000008</v>
      </c>
      <c r="L233" s="5">
        <v>107.2771</v>
      </c>
      <c r="M233" s="5">
        <v>59.975400000000008</v>
      </c>
      <c r="N233" s="5">
        <v>60.505700000000004</v>
      </c>
      <c r="O233" s="5">
        <v>69.096500000000006</v>
      </c>
      <c r="P233" s="5">
        <v>71.502400000000009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</row>
    <row r="234" spans="2:111" x14ac:dyDescent="0.25">
      <c r="B234" s="19">
        <v>43891</v>
      </c>
      <c r="C234" s="5">
        <v>214.08099999999999</v>
      </c>
      <c r="D234" s="5">
        <v>204.83099999999999</v>
      </c>
      <c r="E234" s="5">
        <v>248.61600000000001</v>
      </c>
      <c r="F234" s="5">
        <v>351.59399999999999</v>
      </c>
      <c r="G234" s="5">
        <v>335.99400000000003</v>
      </c>
      <c r="H234" s="5">
        <v>252.327</v>
      </c>
      <c r="J234" s="19">
        <v>43891</v>
      </c>
      <c r="K234" s="21">
        <v>84.933400000000006</v>
      </c>
      <c r="L234" s="5">
        <v>78.609200000000001</v>
      </c>
      <c r="M234" s="5">
        <v>58.6173</v>
      </c>
      <c r="N234" s="5">
        <v>80.333600000000004</v>
      </c>
      <c r="O234" s="5">
        <v>77.049000000000007</v>
      </c>
      <c r="P234" s="5">
        <v>72.378799999999998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</row>
    <row r="235" spans="2:111" x14ac:dyDescent="0.25">
      <c r="B235" s="19">
        <v>43922</v>
      </c>
      <c r="C235" s="5">
        <v>135.054</v>
      </c>
      <c r="D235" s="5">
        <v>278.214</v>
      </c>
      <c r="E235" s="5">
        <v>226.90600000000001</v>
      </c>
      <c r="F235" s="5">
        <v>229.66900000000001</v>
      </c>
      <c r="G235" s="5">
        <v>275.68</v>
      </c>
      <c r="H235" s="5">
        <v>229.51900000000001</v>
      </c>
      <c r="J235" s="19">
        <v>43922</v>
      </c>
      <c r="K235" s="21">
        <v>99.725500000000011</v>
      </c>
      <c r="L235" s="5">
        <v>58.067700000000002</v>
      </c>
      <c r="M235" s="5">
        <v>62.437900000000006</v>
      </c>
      <c r="N235" s="5">
        <v>92.374800000000008</v>
      </c>
      <c r="O235" s="5">
        <v>92.414100000000005</v>
      </c>
      <c r="P235" s="5">
        <v>78.212800000000016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</row>
    <row r="236" spans="2:111" x14ac:dyDescent="0.25">
      <c r="B236" s="19">
        <v>43952</v>
      </c>
      <c r="C236" s="5">
        <v>90.709000000000003</v>
      </c>
      <c r="D236" s="5">
        <v>380.375</v>
      </c>
      <c r="E236" s="5">
        <v>220.458</v>
      </c>
      <c r="F236" s="5">
        <v>121.504</v>
      </c>
      <c r="G236" s="5">
        <v>129.13900000000001</v>
      </c>
      <c r="H236" s="5">
        <v>209.149</v>
      </c>
      <c r="J236" s="19">
        <v>43952</v>
      </c>
      <c r="K236" s="21">
        <v>78.396200000000007</v>
      </c>
      <c r="L236" s="5">
        <v>52.552999999999997</v>
      </c>
      <c r="M236" s="5">
        <v>68.0655</v>
      </c>
      <c r="N236" s="5">
        <v>84.858699999999999</v>
      </c>
      <c r="O236" s="5">
        <v>86.296700000000001</v>
      </c>
      <c r="P236" s="5">
        <v>73.823700000000002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</row>
    <row r="237" spans="2:111" x14ac:dyDescent="0.25">
      <c r="B237" s="19">
        <v>43983</v>
      </c>
      <c r="C237" s="5">
        <v>33.432000000000002</v>
      </c>
      <c r="D237" s="5">
        <v>317.78399999999999</v>
      </c>
      <c r="E237" s="5">
        <v>154.77199999999999</v>
      </c>
      <c r="F237" s="5">
        <v>18.969000000000001</v>
      </c>
      <c r="G237" s="5">
        <v>31.216999999999999</v>
      </c>
      <c r="H237" s="5">
        <v>131.97499999999999</v>
      </c>
      <c r="J237" s="19">
        <v>43983</v>
      </c>
      <c r="K237" s="21">
        <v>100.28880000000001</v>
      </c>
      <c r="L237" s="5">
        <v>78.271000000000015</v>
      </c>
      <c r="M237" s="5">
        <v>98.4221</v>
      </c>
      <c r="N237" s="5">
        <v>121.02280000000002</v>
      </c>
      <c r="O237" s="5">
        <v>124.50840000000001</v>
      </c>
      <c r="P237" s="5">
        <v>103.57510000000001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</row>
    <row r="238" spans="2:111" x14ac:dyDescent="0.25">
      <c r="B238" s="19">
        <v>44013</v>
      </c>
      <c r="C238" s="5">
        <v>24.556000000000001</v>
      </c>
      <c r="D238" s="5">
        <v>232.91300000000001</v>
      </c>
      <c r="E238" s="5">
        <v>158.51900000000001</v>
      </c>
      <c r="F238" s="5">
        <v>8.0630000000000006</v>
      </c>
      <c r="G238" s="5">
        <v>10.005000000000001</v>
      </c>
      <c r="H238" s="5">
        <v>104.968</v>
      </c>
      <c r="J238" s="19">
        <v>44013</v>
      </c>
      <c r="K238" s="21">
        <v>108.5127</v>
      </c>
      <c r="L238" s="5">
        <v>109.12580000000001</v>
      </c>
      <c r="M238" s="5">
        <v>110.85480000000001</v>
      </c>
      <c r="N238" s="5">
        <v>125.44780000000002</v>
      </c>
      <c r="O238" s="5">
        <v>136.9718</v>
      </c>
      <c r="P238" s="5">
        <v>118.2962</v>
      </c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</row>
    <row r="239" spans="2:111" x14ac:dyDescent="0.25">
      <c r="B239" s="19">
        <v>44044</v>
      </c>
      <c r="C239" s="5">
        <v>35.670999999999999</v>
      </c>
      <c r="D239" s="5">
        <v>192.23099999999999</v>
      </c>
      <c r="E239" s="5">
        <v>105.375</v>
      </c>
      <c r="F239" s="5">
        <v>16.984000000000002</v>
      </c>
      <c r="G239" s="5">
        <v>32.598999999999997</v>
      </c>
      <c r="H239" s="5">
        <v>87.036000000000001</v>
      </c>
      <c r="J239" s="19">
        <v>44044</v>
      </c>
      <c r="K239" s="21">
        <v>94.865900000000011</v>
      </c>
      <c r="L239" s="5">
        <v>103.91420000000001</v>
      </c>
      <c r="M239" s="5">
        <v>118.93979999999999</v>
      </c>
      <c r="N239" s="5">
        <v>114.0321</v>
      </c>
      <c r="O239" s="5">
        <v>133.3706</v>
      </c>
      <c r="P239" s="5">
        <v>117.36710000000001</v>
      </c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</row>
    <row r="240" spans="2:111" x14ac:dyDescent="0.25">
      <c r="B240" s="19">
        <v>44075</v>
      </c>
      <c r="C240" s="5">
        <v>66.171999999999997</v>
      </c>
      <c r="D240" s="5">
        <v>134.10900000000001</v>
      </c>
      <c r="E240" s="5">
        <v>156.602</v>
      </c>
      <c r="F240" s="5">
        <v>61.448</v>
      </c>
      <c r="G240" s="5">
        <v>41.307000000000002</v>
      </c>
      <c r="H240" s="5">
        <v>104.66800000000001</v>
      </c>
      <c r="J240" s="19">
        <v>44075</v>
      </c>
      <c r="K240" s="21">
        <v>80.198300000000003</v>
      </c>
      <c r="L240" s="5">
        <v>114.71</v>
      </c>
      <c r="M240" s="5">
        <v>107.7903</v>
      </c>
      <c r="N240" s="5">
        <v>84.385199999999998</v>
      </c>
      <c r="O240" s="5">
        <v>96.379600000000011</v>
      </c>
      <c r="P240" s="5">
        <v>102.32640000000001</v>
      </c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</row>
    <row r="241" spans="2:111" x14ac:dyDescent="0.25">
      <c r="B241" s="19">
        <v>44105</v>
      </c>
      <c r="C241" s="5">
        <v>102.614</v>
      </c>
      <c r="D241" s="5">
        <v>127.669</v>
      </c>
      <c r="E241" s="5">
        <v>158.22499999999999</v>
      </c>
      <c r="F241" s="5">
        <v>155.398</v>
      </c>
      <c r="G241" s="5">
        <v>153.172</v>
      </c>
      <c r="H241" s="5">
        <v>130.56899999999999</v>
      </c>
      <c r="J241" s="19">
        <v>44105</v>
      </c>
      <c r="K241" s="21">
        <v>81.591499999999996</v>
      </c>
      <c r="L241" s="5">
        <v>99.086000000000013</v>
      </c>
      <c r="M241" s="5">
        <v>101.58590000000001</v>
      </c>
      <c r="N241" s="5">
        <v>81.657399999999996</v>
      </c>
      <c r="O241" s="5">
        <v>76.562400000000011</v>
      </c>
      <c r="P241" s="5">
        <v>93.932200000000009</v>
      </c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</row>
    <row r="242" spans="2:111" x14ac:dyDescent="0.25">
      <c r="B242" s="19">
        <v>44136</v>
      </c>
      <c r="C242" s="5">
        <v>134.12299999999999</v>
      </c>
      <c r="D242" s="5">
        <v>209.89699999999999</v>
      </c>
      <c r="E242" s="5">
        <v>204.857</v>
      </c>
      <c r="F242" s="5">
        <v>219.02500000000001</v>
      </c>
      <c r="G242" s="5">
        <v>214.07400000000001</v>
      </c>
      <c r="H242" s="5">
        <v>193.422</v>
      </c>
      <c r="J242" s="19">
        <v>44136</v>
      </c>
      <c r="K242" s="21">
        <v>64.167600000000007</v>
      </c>
      <c r="L242" s="5">
        <v>57.852300000000007</v>
      </c>
      <c r="M242" s="5">
        <v>56.808700000000002</v>
      </c>
      <c r="N242" s="5">
        <v>71.360500000000002</v>
      </c>
      <c r="O242" s="5">
        <v>66.032200000000003</v>
      </c>
      <c r="P242" s="5">
        <v>61.386900000000004</v>
      </c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</row>
    <row r="243" spans="2:111" x14ac:dyDescent="0.25">
      <c r="B243" s="19">
        <v>44166</v>
      </c>
      <c r="C243" s="5">
        <v>250.62299999999999</v>
      </c>
      <c r="D243" s="5">
        <v>210.88800000000001</v>
      </c>
      <c r="E243" s="5">
        <v>259.392</v>
      </c>
      <c r="F243" s="5">
        <v>294.76600000000002</v>
      </c>
      <c r="G243" s="5">
        <v>259.91800000000001</v>
      </c>
      <c r="H243" s="5">
        <v>247.48500000000001</v>
      </c>
      <c r="J243" s="19">
        <v>44166</v>
      </c>
      <c r="K243" s="21">
        <v>65.980999999999995</v>
      </c>
      <c r="L243" s="5">
        <v>66.985699999999994</v>
      </c>
      <c r="M243" s="5">
        <v>57.076000000000001</v>
      </c>
      <c r="N243" s="5">
        <v>75.8489</v>
      </c>
      <c r="O243" s="5">
        <v>80.04740000000001</v>
      </c>
      <c r="P243" s="5">
        <v>67.383300000000006</v>
      </c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</row>
    <row r="244" spans="2:111" x14ac:dyDescent="0.25">
      <c r="B244" s="19">
        <v>44197</v>
      </c>
      <c r="C244" s="5">
        <v>291.35700000000003</v>
      </c>
      <c r="D244" s="5">
        <v>282.28199999999998</v>
      </c>
      <c r="E244" s="5">
        <v>282.12400000000002</v>
      </c>
      <c r="F244" s="5">
        <v>308.21800000000002</v>
      </c>
      <c r="G244" s="5">
        <v>302.15300000000002</v>
      </c>
      <c r="H244" s="5">
        <v>286.78100000000001</v>
      </c>
      <c r="J244" s="19">
        <v>44197</v>
      </c>
      <c r="K244" s="21">
        <v>68.632899999999992</v>
      </c>
      <c r="L244" s="5">
        <v>69.112300000000005</v>
      </c>
      <c r="M244" s="5">
        <v>60.718600000000009</v>
      </c>
      <c r="N244" s="5">
        <v>71.472500000000011</v>
      </c>
      <c r="O244" s="5">
        <v>78.120699999999999</v>
      </c>
      <c r="P244" s="5">
        <v>67.124800000000008</v>
      </c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</row>
    <row r="245" spans="2:111" x14ac:dyDescent="0.25">
      <c r="B245" s="19">
        <v>44228</v>
      </c>
      <c r="C245" s="5">
        <v>295.14100000000002</v>
      </c>
      <c r="D245" s="5">
        <v>181.767</v>
      </c>
      <c r="E245" s="5">
        <v>259.173</v>
      </c>
      <c r="F245" s="5">
        <v>382.98200000000003</v>
      </c>
      <c r="G245" s="5">
        <v>367.87</v>
      </c>
      <c r="H245" s="5">
        <v>282.73700000000002</v>
      </c>
      <c r="J245" s="19">
        <v>44228</v>
      </c>
      <c r="K245" s="21">
        <v>63.835900000000009</v>
      </c>
      <c r="L245" s="5">
        <v>71.9358</v>
      </c>
      <c r="M245" s="5">
        <v>50.395800000000008</v>
      </c>
      <c r="N245" s="5">
        <v>52.268700000000003</v>
      </c>
      <c r="O245" s="5">
        <v>48.191800000000001</v>
      </c>
      <c r="P245" s="5">
        <v>57.5824</v>
      </c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</row>
    <row r="246" spans="2:111" x14ac:dyDescent="0.25">
      <c r="B246" s="19">
        <v>44256</v>
      </c>
      <c r="C246" s="5">
        <v>258.68900000000002</v>
      </c>
      <c r="D246" s="5">
        <v>239.959</v>
      </c>
      <c r="E246" s="5">
        <v>341.44499999999999</v>
      </c>
      <c r="F246" s="5">
        <v>380.25900000000001</v>
      </c>
      <c r="G246" s="5">
        <v>358.59399999999999</v>
      </c>
      <c r="H246" s="5">
        <v>320.702</v>
      </c>
      <c r="J246" s="19">
        <v>44256</v>
      </c>
      <c r="K246" s="21">
        <v>74.808300000000003</v>
      </c>
      <c r="L246" s="5">
        <v>53.301800000000007</v>
      </c>
      <c r="M246" s="5">
        <v>52.630600000000008</v>
      </c>
      <c r="N246" s="5">
        <v>72.543700000000001</v>
      </c>
      <c r="O246" s="5">
        <v>85.094800000000006</v>
      </c>
      <c r="P246" s="5">
        <v>65.047700000000006</v>
      </c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</row>
    <row r="247" spans="2:111" x14ac:dyDescent="0.25">
      <c r="B247" s="19">
        <v>44287</v>
      </c>
      <c r="C247" s="5">
        <v>181.72800000000001</v>
      </c>
      <c r="D247" s="5">
        <v>350.9</v>
      </c>
      <c r="E247" s="5">
        <v>263.642</v>
      </c>
      <c r="F247" s="5">
        <v>230.69900000000001</v>
      </c>
      <c r="G247" s="5">
        <v>258.33800000000002</v>
      </c>
      <c r="H247" s="5">
        <v>257.78800000000001</v>
      </c>
      <c r="J247" s="19">
        <v>44287</v>
      </c>
      <c r="K247" s="21">
        <v>72.713200000000001</v>
      </c>
      <c r="L247" s="5">
        <v>47.694900000000004</v>
      </c>
      <c r="M247" s="5">
        <v>52.278099999999995</v>
      </c>
      <c r="N247" s="5">
        <v>80.180600000000013</v>
      </c>
      <c r="O247" s="5">
        <v>69.938199999999995</v>
      </c>
      <c r="P247" s="5">
        <v>62.397500000000008</v>
      </c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</row>
    <row r="248" spans="2:111" x14ac:dyDescent="0.25">
      <c r="B248" s="19">
        <v>44317</v>
      </c>
      <c r="C248" s="5">
        <v>76.813999999999993</v>
      </c>
      <c r="D248" s="5">
        <v>304.31299999999999</v>
      </c>
      <c r="E248" s="5">
        <v>183.62100000000001</v>
      </c>
      <c r="F248" s="5">
        <v>61.875</v>
      </c>
      <c r="G248" s="5">
        <v>77.328999999999994</v>
      </c>
      <c r="H248" s="5">
        <v>163.22900000000001</v>
      </c>
      <c r="J248" s="19">
        <v>44317</v>
      </c>
      <c r="K248" s="21">
        <v>107.003</v>
      </c>
      <c r="L248" s="5">
        <v>47.170800000000007</v>
      </c>
      <c r="M248" s="5">
        <v>79.607600000000005</v>
      </c>
      <c r="N248" s="5">
        <v>126.4966</v>
      </c>
      <c r="O248" s="5">
        <v>125.74990000000001</v>
      </c>
      <c r="P248" s="5">
        <v>96.016900000000007</v>
      </c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</row>
    <row r="249" spans="2:111" x14ac:dyDescent="0.25">
      <c r="B249" s="19">
        <v>44348</v>
      </c>
      <c r="C249" s="5">
        <v>53.709000000000003</v>
      </c>
      <c r="D249" s="5">
        <v>315.221</v>
      </c>
      <c r="E249" s="5">
        <v>162.988</v>
      </c>
      <c r="F249" s="5">
        <v>21.332999999999998</v>
      </c>
      <c r="G249" s="5">
        <v>33.896000000000001</v>
      </c>
      <c r="H249" s="5">
        <v>135.505</v>
      </c>
      <c r="J249" s="19">
        <v>44348</v>
      </c>
      <c r="K249" s="21">
        <v>95.734200000000001</v>
      </c>
      <c r="L249" s="5">
        <v>73.652100000000004</v>
      </c>
      <c r="M249" s="5">
        <v>89.579100000000011</v>
      </c>
      <c r="N249" s="5">
        <v>116.7427</v>
      </c>
      <c r="O249" s="5">
        <v>120.97360000000002</v>
      </c>
      <c r="P249" s="5">
        <v>97.706800000000001</v>
      </c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</row>
    <row r="250" spans="2:111" x14ac:dyDescent="0.25">
      <c r="B250" s="19">
        <v>44378</v>
      </c>
      <c r="C250" s="5">
        <v>11.77</v>
      </c>
      <c r="D250" s="5">
        <v>240.63900000000001</v>
      </c>
      <c r="E250" s="5">
        <v>104.711</v>
      </c>
      <c r="F250" s="5">
        <v>12.877000000000001</v>
      </c>
      <c r="G250" s="5">
        <v>26.678000000000001</v>
      </c>
      <c r="H250" s="5">
        <v>97.197000000000003</v>
      </c>
      <c r="J250" s="19">
        <v>44378</v>
      </c>
      <c r="K250" s="21">
        <v>106.8677</v>
      </c>
      <c r="L250" s="5">
        <v>82.873199999999997</v>
      </c>
      <c r="M250" s="5">
        <v>110.40160000000002</v>
      </c>
      <c r="N250" s="5">
        <v>117.87130000000001</v>
      </c>
      <c r="O250" s="5">
        <v>129.7627</v>
      </c>
      <c r="P250" s="5">
        <v>111.557</v>
      </c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</row>
    <row r="251" spans="2:111" x14ac:dyDescent="0.25">
      <c r="B251" s="19">
        <v>44409</v>
      </c>
      <c r="C251" s="5">
        <v>27.635999999999999</v>
      </c>
      <c r="D251" s="5">
        <v>212.59100000000001</v>
      </c>
      <c r="E251" s="5">
        <v>130.74600000000001</v>
      </c>
      <c r="F251" s="5">
        <v>25.594999999999999</v>
      </c>
      <c r="G251" s="5">
        <v>24.707999999999998</v>
      </c>
      <c r="H251" s="5">
        <v>97.326999999999998</v>
      </c>
      <c r="J251" s="19">
        <v>44409</v>
      </c>
      <c r="K251" s="21">
        <v>92.821700000000007</v>
      </c>
      <c r="L251" s="5">
        <v>101.58710000000001</v>
      </c>
      <c r="M251" s="5">
        <v>112.4281</v>
      </c>
      <c r="N251" s="5">
        <v>106.53540000000001</v>
      </c>
      <c r="O251" s="5">
        <v>115.95260000000002</v>
      </c>
      <c r="P251" s="5">
        <v>109.29179999999999</v>
      </c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</row>
    <row r="252" spans="2:111" x14ac:dyDescent="0.25">
      <c r="B252" s="19">
        <v>44440</v>
      </c>
      <c r="C252" s="5">
        <v>69.653000000000006</v>
      </c>
      <c r="D252" s="5">
        <v>196.273</v>
      </c>
      <c r="E252" s="5">
        <v>148.714</v>
      </c>
      <c r="F252" s="5">
        <v>117.02</v>
      </c>
      <c r="G252" s="5">
        <v>84.692999999999998</v>
      </c>
      <c r="H252" s="5">
        <v>122.518</v>
      </c>
      <c r="J252" s="19">
        <v>44440</v>
      </c>
      <c r="K252" s="21">
        <v>107.57670000000002</v>
      </c>
      <c r="L252" s="5">
        <v>103.35470000000001</v>
      </c>
      <c r="M252" s="5">
        <v>122.47890000000001</v>
      </c>
      <c r="N252" s="5">
        <v>105.5119</v>
      </c>
      <c r="O252" s="5">
        <v>97.876400000000004</v>
      </c>
      <c r="P252" s="5">
        <v>114.5605</v>
      </c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</row>
    <row r="253" spans="2:111" x14ac:dyDescent="0.25">
      <c r="B253" s="19">
        <v>44470</v>
      </c>
      <c r="C253" s="5">
        <v>112.126</v>
      </c>
      <c r="D253" s="5">
        <v>169.821</v>
      </c>
      <c r="E253" s="5">
        <v>181.69</v>
      </c>
      <c r="F253" s="5">
        <v>149.173</v>
      </c>
      <c r="G253" s="5">
        <v>156.166</v>
      </c>
      <c r="H253" s="5">
        <v>152.453</v>
      </c>
      <c r="J253" s="19">
        <v>44470</v>
      </c>
      <c r="K253" s="21">
        <v>69.867699999999999</v>
      </c>
      <c r="L253" s="5">
        <v>78.276600000000002</v>
      </c>
      <c r="M253" s="5">
        <v>73.643799999999999</v>
      </c>
      <c r="N253" s="5">
        <v>58.328599999999994</v>
      </c>
      <c r="O253" s="5">
        <v>59.259900000000009</v>
      </c>
      <c r="P253" s="5">
        <v>72.817800000000005</v>
      </c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</row>
    <row r="254" spans="2:111" x14ac:dyDescent="0.25">
      <c r="B254" s="19">
        <v>44501</v>
      </c>
      <c r="C254" s="5">
        <v>244.57900000000001</v>
      </c>
      <c r="D254" s="5">
        <v>213.876</v>
      </c>
      <c r="E254" s="5">
        <v>215.21799999999999</v>
      </c>
      <c r="F254" s="5">
        <v>306.99799999999999</v>
      </c>
      <c r="G254" s="5">
        <v>272.19099999999997</v>
      </c>
      <c r="H254" s="5">
        <v>232.81800000000001</v>
      </c>
      <c r="J254" s="19">
        <v>44501</v>
      </c>
      <c r="K254" s="21">
        <v>60.997299999999996</v>
      </c>
      <c r="L254" s="5">
        <v>74.552499999999995</v>
      </c>
      <c r="M254" s="5">
        <v>70.124499999999998</v>
      </c>
      <c r="N254" s="5">
        <v>52.852900000000005</v>
      </c>
      <c r="O254" s="5">
        <v>50.739699999999999</v>
      </c>
      <c r="P254" s="5">
        <v>69.2821</v>
      </c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</row>
    <row r="255" spans="2:111" x14ac:dyDescent="0.25">
      <c r="B255" s="19">
        <v>44531</v>
      </c>
      <c r="C255" s="5">
        <v>324.30200000000002</v>
      </c>
      <c r="D255" s="5">
        <v>255.86500000000001</v>
      </c>
      <c r="E255" s="5">
        <v>263.63</v>
      </c>
      <c r="F255" s="5">
        <v>413.88299999999998</v>
      </c>
      <c r="G255" s="5">
        <v>367.80799999999999</v>
      </c>
      <c r="H255" s="5">
        <v>294.79500000000002</v>
      </c>
      <c r="J255" s="19">
        <v>44531</v>
      </c>
      <c r="K255" s="21">
        <v>50.207500000000003</v>
      </c>
      <c r="L255" s="5">
        <v>55.524100000000004</v>
      </c>
      <c r="M255" s="5">
        <v>56.032700000000006</v>
      </c>
      <c r="N255" s="5">
        <v>35.389400000000002</v>
      </c>
      <c r="O255" s="5">
        <v>37.773099999999999</v>
      </c>
      <c r="P255" s="5">
        <v>52.455500000000001</v>
      </c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</row>
    <row r="256" spans="2:111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6" customFormat="1" x14ac:dyDescent="0.25"/>
    <row r="318" s="16" customFormat="1" x14ac:dyDescent="0.25"/>
    <row r="319" s="16" customFormat="1" x14ac:dyDescent="0.25"/>
    <row r="320" s="16" customFormat="1" x14ac:dyDescent="0.25"/>
    <row r="321" s="16" customFormat="1" x14ac:dyDescent="0.25"/>
    <row r="322" s="16" customFormat="1" x14ac:dyDescent="0.25"/>
    <row r="323" s="16" customFormat="1" x14ac:dyDescent="0.25"/>
    <row r="324" s="16" customFormat="1" x14ac:dyDescent="0.25"/>
    <row r="325" s="16" customFormat="1" x14ac:dyDescent="0.25"/>
    <row r="326" s="16" customFormat="1" x14ac:dyDescent="0.25"/>
    <row r="327" s="16" customFormat="1" x14ac:dyDescent="0.25"/>
    <row r="328" s="16" customFormat="1" x14ac:dyDescent="0.25"/>
    <row r="329" s="16" customFormat="1" x14ac:dyDescent="0.25"/>
    <row r="330" s="16" customFormat="1" x14ac:dyDescent="0.25"/>
    <row r="331" s="16" customFormat="1" x14ac:dyDescent="0.25"/>
    <row r="332" s="16" customFormat="1" x14ac:dyDescent="0.25"/>
    <row r="333" s="16" customFormat="1" x14ac:dyDescent="0.25"/>
    <row r="334" s="16" customFormat="1" x14ac:dyDescent="0.25"/>
    <row r="335" s="16" customFormat="1" x14ac:dyDescent="0.25"/>
    <row r="336" s="16" customFormat="1" x14ac:dyDescent="0.25"/>
    <row r="337" s="16" customFormat="1" x14ac:dyDescent="0.25"/>
    <row r="338" s="16" customFormat="1" x14ac:dyDescent="0.25"/>
    <row r="339" s="16" customFormat="1" x14ac:dyDescent="0.25"/>
    <row r="340" s="16" customFormat="1" x14ac:dyDescent="0.25"/>
    <row r="341" s="16" customFormat="1" x14ac:dyDescent="0.25"/>
    <row r="342" s="16" customFormat="1" x14ac:dyDescent="0.25"/>
    <row r="343" s="16" customFormat="1" x14ac:dyDescent="0.25"/>
    <row r="344" s="16" customFormat="1" x14ac:dyDescent="0.25"/>
    <row r="345" s="16" customFormat="1" x14ac:dyDescent="0.25"/>
    <row r="346" s="16" customFormat="1" x14ac:dyDescent="0.25"/>
    <row r="347" s="16" customFormat="1" x14ac:dyDescent="0.25"/>
    <row r="348" s="16" customFormat="1" x14ac:dyDescent="0.25"/>
    <row r="349" s="16" customFormat="1" x14ac:dyDescent="0.25"/>
    <row r="350" s="16" customFormat="1" x14ac:dyDescent="0.25"/>
    <row r="351" s="16" customFormat="1" x14ac:dyDescent="0.25"/>
    <row r="352" s="16" customFormat="1" x14ac:dyDescent="0.25"/>
    <row r="353" s="16" customFormat="1" x14ac:dyDescent="0.25"/>
    <row r="354" s="16" customFormat="1" x14ac:dyDescent="0.25"/>
    <row r="355" s="16" customFormat="1" x14ac:dyDescent="0.25"/>
    <row r="356" s="16" customFormat="1" x14ac:dyDescent="0.25"/>
    <row r="357" s="16" customFormat="1" x14ac:dyDescent="0.25"/>
    <row r="358" s="16" customFormat="1" x14ac:dyDescent="0.25"/>
    <row r="359" s="16" customFormat="1" x14ac:dyDescent="0.25"/>
    <row r="360" s="16" customFormat="1" x14ac:dyDescent="0.25"/>
    <row r="361" s="16" customFormat="1" x14ac:dyDescent="0.25"/>
    <row r="362" s="16" customFormat="1" x14ac:dyDescent="0.25"/>
    <row r="363" s="16" customFormat="1" x14ac:dyDescent="0.25"/>
    <row r="364" s="16" customFormat="1" x14ac:dyDescent="0.25"/>
    <row r="365" s="16" customFormat="1" x14ac:dyDescent="0.25"/>
    <row r="366" s="16" customFormat="1" x14ac:dyDescent="0.25"/>
    <row r="367" s="16" customFormat="1" x14ac:dyDescent="0.25"/>
    <row r="368" s="16" customFormat="1" x14ac:dyDescent="0.25"/>
    <row r="369" s="16" customFormat="1" x14ac:dyDescent="0.25"/>
    <row r="370" s="16" customFormat="1" x14ac:dyDescent="0.25"/>
    <row r="371" s="16" customFormat="1" x14ac:dyDescent="0.25"/>
    <row r="372" s="16" customFormat="1" x14ac:dyDescent="0.25"/>
    <row r="373" s="16" customFormat="1" x14ac:dyDescent="0.25"/>
    <row r="374" s="16" customFormat="1" x14ac:dyDescent="0.25"/>
    <row r="375" s="16" customFormat="1" x14ac:dyDescent="0.25"/>
    <row r="376" s="16" customFormat="1" x14ac:dyDescent="0.25"/>
    <row r="377" s="16" customFormat="1" x14ac:dyDescent="0.25"/>
    <row r="378" s="16" customFormat="1" x14ac:dyDescent="0.25"/>
    <row r="379" s="16" customFormat="1" x14ac:dyDescent="0.25"/>
    <row r="380" s="16" customFormat="1" x14ac:dyDescent="0.25"/>
    <row r="381" s="16" customFormat="1" x14ac:dyDescent="0.25"/>
    <row r="382" s="16" customFormat="1" x14ac:dyDescent="0.25"/>
    <row r="383" s="16" customFormat="1" x14ac:dyDescent="0.25"/>
    <row r="384" s="16" customFormat="1" x14ac:dyDescent="0.25"/>
    <row r="385" s="16" customFormat="1" x14ac:dyDescent="0.25"/>
    <row r="386" s="16" customFormat="1" x14ac:dyDescent="0.25"/>
    <row r="387" s="16" customFormat="1" x14ac:dyDescent="0.25"/>
    <row r="388" s="16" customFormat="1" x14ac:dyDescent="0.25"/>
    <row r="389" s="16" customFormat="1" x14ac:dyDescent="0.25"/>
    <row r="390" s="16" customFormat="1" x14ac:dyDescent="0.25"/>
    <row r="391" s="16" customFormat="1" x14ac:dyDescent="0.25"/>
    <row r="392" s="16" customFormat="1" x14ac:dyDescent="0.25"/>
    <row r="393" s="16" customFormat="1" x14ac:dyDescent="0.25"/>
    <row r="394" s="16" customFormat="1" x14ac:dyDescent="0.25"/>
    <row r="395" s="16" customFormat="1" x14ac:dyDescent="0.25"/>
    <row r="396" s="16" customFormat="1" x14ac:dyDescent="0.25"/>
    <row r="397" s="16" customFormat="1" x14ac:dyDescent="0.25"/>
    <row r="398" s="16" customFormat="1" x14ac:dyDescent="0.25"/>
    <row r="399" s="16" customFormat="1" x14ac:dyDescent="0.25"/>
    <row r="400" s="16" customFormat="1" x14ac:dyDescent="0.25"/>
    <row r="401" s="16" customFormat="1" x14ac:dyDescent="0.25"/>
    <row r="402" s="16" customFormat="1" x14ac:dyDescent="0.25"/>
    <row r="403" s="16" customFormat="1" x14ac:dyDescent="0.25"/>
    <row r="404" s="16" customFormat="1" x14ac:dyDescent="0.25"/>
    <row r="405" s="16" customFormat="1" x14ac:dyDescent="0.25"/>
    <row r="406" s="16" customFormat="1" x14ac:dyDescent="0.25"/>
    <row r="407" s="16" customFormat="1" x14ac:dyDescent="0.25"/>
    <row r="408" s="16" customFormat="1" x14ac:dyDescent="0.25"/>
    <row r="409" s="16" customFormat="1" x14ac:dyDescent="0.25"/>
    <row r="410" s="16" customFormat="1" x14ac:dyDescent="0.25"/>
    <row r="411" s="16" customFormat="1" x14ac:dyDescent="0.25"/>
    <row r="412" s="16" customFormat="1" x14ac:dyDescent="0.25"/>
    <row r="413" s="16" customFormat="1" x14ac:dyDescent="0.25"/>
    <row r="414" s="16" customFormat="1" x14ac:dyDescent="0.25"/>
    <row r="415" s="16" customFormat="1" x14ac:dyDescent="0.25"/>
    <row r="416" s="16" customFormat="1" x14ac:dyDescent="0.25"/>
    <row r="417" s="16" customFormat="1" x14ac:dyDescent="0.25"/>
    <row r="418" s="16" customFormat="1" x14ac:dyDescent="0.25"/>
    <row r="419" s="16" customFormat="1" x14ac:dyDescent="0.25"/>
    <row r="420" s="16" customFormat="1" x14ac:dyDescent="0.25"/>
    <row r="421" s="16" customFormat="1" x14ac:dyDescent="0.25"/>
    <row r="422" s="16" customFormat="1" x14ac:dyDescent="0.25"/>
    <row r="423" s="16" customFormat="1" x14ac:dyDescent="0.25"/>
    <row r="424" s="16" customFormat="1" x14ac:dyDescent="0.25"/>
    <row r="425" s="16" customFormat="1" x14ac:dyDescent="0.25"/>
    <row r="426" s="16" customFormat="1" x14ac:dyDescent="0.25"/>
    <row r="427" s="16" customFormat="1" x14ac:dyDescent="0.25"/>
    <row r="428" s="16" customFormat="1" x14ac:dyDescent="0.25"/>
    <row r="429" s="16" customFormat="1" x14ac:dyDescent="0.25"/>
    <row r="430" s="16" customFormat="1" x14ac:dyDescent="0.25"/>
    <row r="431" s="16" customFormat="1" x14ac:dyDescent="0.25"/>
    <row r="432" s="16" customFormat="1" x14ac:dyDescent="0.25"/>
    <row r="433" s="16" customFormat="1" x14ac:dyDescent="0.25"/>
    <row r="434" s="16" customFormat="1" x14ac:dyDescent="0.25"/>
    <row r="435" s="16" customFormat="1" x14ac:dyDescent="0.25"/>
    <row r="436" s="16" customFormat="1" x14ac:dyDescent="0.25"/>
    <row r="437" s="16" customFormat="1" x14ac:dyDescent="0.25"/>
    <row r="438" s="16" customFormat="1" x14ac:dyDescent="0.25"/>
    <row r="439" s="16" customFormat="1" x14ac:dyDescent="0.25"/>
    <row r="440" s="16" customFormat="1" x14ac:dyDescent="0.25"/>
    <row r="441" s="16" customFormat="1" x14ac:dyDescent="0.25"/>
    <row r="442" s="16" customFormat="1" x14ac:dyDescent="0.25"/>
    <row r="443" s="16" customFormat="1" x14ac:dyDescent="0.25"/>
    <row r="444" s="16" customFormat="1" x14ac:dyDescent="0.25"/>
    <row r="445" s="16" customFormat="1" x14ac:dyDescent="0.25"/>
    <row r="446" s="16" customFormat="1" x14ac:dyDescent="0.25"/>
    <row r="447" s="16" customFormat="1" x14ac:dyDescent="0.25"/>
    <row r="448" s="16" customFormat="1" x14ac:dyDescent="0.25"/>
    <row r="449" s="16" customFormat="1" x14ac:dyDescent="0.25"/>
    <row r="450" s="16" customFormat="1" x14ac:dyDescent="0.25"/>
    <row r="451" s="16" customFormat="1" x14ac:dyDescent="0.25"/>
    <row r="452" s="16" customFormat="1" x14ac:dyDescent="0.25"/>
    <row r="453" s="16" customFormat="1" x14ac:dyDescent="0.25"/>
    <row r="454" s="16" customFormat="1" x14ac:dyDescent="0.25"/>
    <row r="455" s="16" customFormat="1" x14ac:dyDescent="0.25"/>
    <row r="456" s="16" customFormat="1" x14ac:dyDescent="0.25"/>
    <row r="457" s="16" customFormat="1" x14ac:dyDescent="0.25"/>
    <row r="458" s="16" customFormat="1" x14ac:dyDescent="0.25"/>
    <row r="459" s="16" customFormat="1" x14ac:dyDescent="0.25"/>
    <row r="460" s="16" customFormat="1" x14ac:dyDescent="0.25"/>
    <row r="461" s="16" customFormat="1" x14ac:dyDescent="0.25"/>
    <row r="462" s="16" customFormat="1" x14ac:dyDescent="0.25"/>
    <row r="463" s="16" customFormat="1" x14ac:dyDescent="0.25"/>
    <row r="464" s="16" customFormat="1" x14ac:dyDescent="0.25"/>
    <row r="465" s="16" customFormat="1" x14ac:dyDescent="0.25"/>
    <row r="466" s="16" customFormat="1" x14ac:dyDescent="0.25"/>
    <row r="467" s="16" customFormat="1" x14ac:dyDescent="0.25"/>
    <row r="468" s="16" customFormat="1" x14ac:dyDescent="0.25"/>
    <row r="469" s="16" customFormat="1" x14ac:dyDescent="0.25"/>
    <row r="470" s="16" customFormat="1" x14ac:dyDescent="0.25"/>
    <row r="471" s="16" customFormat="1" x14ac:dyDescent="0.25"/>
    <row r="472" s="16" customFormat="1" x14ac:dyDescent="0.25"/>
    <row r="473" s="16" customFormat="1" x14ac:dyDescent="0.25"/>
    <row r="474" s="16" customFormat="1" x14ac:dyDescent="0.25"/>
    <row r="475" s="16" customFormat="1" x14ac:dyDescent="0.25"/>
    <row r="476" s="16" customFormat="1" x14ac:dyDescent="0.25"/>
    <row r="477" s="16" customFormat="1" x14ac:dyDescent="0.25"/>
    <row r="478" s="16" customFormat="1" x14ac:dyDescent="0.25"/>
    <row r="479" s="16" customFormat="1" x14ac:dyDescent="0.25"/>
    <row r="480" s="16" customFormat="1" x14ac:dyDescent="0.25"/>
    <row r="481" s="16" customFormat="1" x14ac:dyDescent="0.25"/>
    <row r="482" s="16" customFormat="1" x14ac:dyDescent="0.25"/>
    <row r="483" s="16" customFormat="1" x14ac:dyDescent="0.25"/>
  </sheetData>
  <mergeCells count="4">
    <mergeCell ref="B2:B3"/>
    <mergeCell ref="C2:H2"/>
    <mergeCell ref="J2:J3"/>
    <mergeCell ref="K2:P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3214-BE2C-4A46-BAAE-580998AE0AF4}">
  <sheetPr codeName="Planilha3"/>
  <dimension ref="A2:AM182"/>
  <sheetViews>
    <sheetView zoomScale="59" zoomScaleNormal="115" workbookViewId="0">
      <selection activeCell="L33" sqref="L33"/>
    </sheetView>
  </sheetViews>
  <sheetFormatPr defaultRowHeight="15" x14ac:dyDescent="0.25"/>
  <cols>
    <col min="1" max="1" width="6.5703125" style="1" customWidth="1"/>
    <col min="2" max="2" width="16.5703125" style="1" bestFit="1" customWidth="1"/>
    <col min="3" max="3" width="10.28515625" style="1" bestFit="1" customWidth="1"/>
    <col min="4" max="4" width="10.5703125" style="1" bestFit="1" customWidth="1"/>
    <col min="5" max="5" width="10.28515625" style="1" bestFit="1" customWidth="1"/>
    <col min="6" max="7" width="10" style="1" bestFit="1" customWidth="1"/>
    <col min="8" max="8" width="9.7109375" style="1" bestFit="1" customWidth="1"/>
    <col min="9" max="11" width="10" style="1" bestFit="1" customWidth="1"/>
    <col min="12" max="13" width="10.28515625" style="1" bestFit="1" customWidth="1"/>
    <col min="14" max="14" width="10" style="1" bestFit="1" customWidth="1"/>
    <col min="15" max="15" width="15.5703125" style="1" bestFit="1" customWidth="1"/>
    <col min="16" max="16" width="3" style="1" customWidth="1"/>
    <col min="17" max="17" width="16.5703125" style="1" bestFit="1" customWidth="1"/>
    <col min="18" max="18" width="10.28515625" style="1" bestFit="1" customWidth="1"/>
    <col min="19" max="20" width="10" style="1" bestFit="1" customWidth="1"/>
    <col min="21" max="21" width="9.7109375" style="1" bestFit="1" customWidth="1"/>
    <col min="22" max="22" width="10" style="1" bestFit="1" customWidth="1"/>
    <col min="23" max="24" width="10.5703125" style="1" bestFit="1" customWidth="1"/>
    <col min="25" max="25" width="10" style="1" bestFit="1" customWidth="1"/>
    <col min="26" max="26" width="10.28515625" style="1" bestFit="1" customWidth="1"/>
    <col min="27" max="29" width="10" style="1" bestFit="1" customWidth="1"/>
    <col min="30" max="30" width="15.5703125" style="1" bestFit="1" customWidth="1"/>
    <col min="31" max="16384" width="9.140625" style="1"/>
  </cols>
  <sheetData>
    <row r="2" spans="1:39" customFormat="1" x14ac:dyDescent="0.25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"/>
      <c r="AF2" s="1"/>
      <c r="AG2" s="1"/>
      <c r="AH2" s="1"/>
      <c r="AI2" s="1"/>
      <c r="AJ2" s="1"/>
      <c r="AK2" s="1"/>
      <c r="AL2" s="1"/>
      <c r="AM2" s="1"/>
    </row>
    <row r="3" spans="1:39" customFormat="1" x14ac:dyDescent="0.25">
      <c r="A3" s="1"/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  <c r="Q3" s="3" t="s">
        <v>2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  <c r="AF3" s="1"/>
      <c r="AG3" s="1"/>
      <c r="AH3" s="1"/>
      <c r="AI3" s="1"/>
      <c r="AJ3" s="1"/>
      <c r="AK3" s="1"/>
      <c r="AL3" s="1"/>
      <c r="AM3" s="1"/>
    </row>
    <row r="4" spans="1:39" customFormat="1" x14ac:dyDescent="0.25">
      <c r="A4" s="1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1"/>
      <c r="Q4" s="4" t="s">
        <v>3</v>
      </c>
      <c r="R4" s="4" t="s">
        <v>4</v>
      </c>
      <c r="S4" s="4" t="s">
        <v>5</v>
      </c>
      <c r="T4" s="4" t="s">
        <v>6</v>
      </c>
      <c r="U4" s="4" t="s">
        <v>7</v>
      </c>
      <c r="V4" s="4" t="s">
        <v>8</v>
      </c>
      <c r="W4" s="4" t="s">
        <v>9</v>
      </c>
      <c r="X4" s="4" t="s">
        <v>10</v>
      </c>
      <c r="Y4" s="4" t="s">
        <v>11</v>
      </c>
      <c r="Z4" s="4" t="s">
        <v>12</v>
      </c>
      <c r="AA4" s="4" t="s">
        <v>13</v>
      </c>
      <c r="AB4" s="4" t="s">
        <v>14</v>
      </c>
      <c r="AC4" s="4" t="s">
        <v>15</v>
      </c>
      <c r="AD4" s="4" t="s">
        <v>16</v>
      </c>
      <c r="AE4" s="1"/>
      <c r="AF4" s="1"/>
      <c r="AG4" s="1"/>
      <c r="AH4" s="1"/>
      <c r="AI4" s="1"/>
      <c r="AJ4" s="1"/>
      <c r="AK4" s="1"/>
      <c r="AL4" s="1"/>
      <c r="AM4" s="1"/>
    </row>
    <row r="5" spans="1:39" customFormat="1" x14ac:dyDescent="0.25">
      <c r="A5" s="1"/>
      <c r="B5" s="4">
        <v>2001</v>
      </c>
      <c r="C5" s="5">
        <v>286.14100000000002</v>
      </c>
      <c r="D5" s="5">
        <v>242.45099999999999</v>
      </c>
      <c r="E5" s="5">
        <v>241.011</v>
      </c>
      <c r="F5" s="5">
        <v>141.124</v>
      </c>
      <c r="G5" s="5">
        <v>98.355000000000004</v>
      </c>
      <c r="H5" s="5">
        <v>47.497</v>
      </c>
      <c r="I5" s="5">
        <v>39.387</v>
      </c>
      <c r="J5" s="5">
        <v>23.282</v>
      </c>
      <c r="K5" s="5">
        <v>101.169</v>
      </c>
      <c r="L5" s="5">
        <v>150.059</v>
      </c>
      <c r="M5" s="5">
        <v>206.089</v>
      </c>
      <c r="N5" s="5">
        <v>251.57300000000001</v>
      </c>
      <c r="O5" s="5">
        <f>SUM(C5:N5)</f>
        <v>1828.1379999999999</v>
      </c>
      <c r="P5" s="1"/>
      <c r="Q5" s="4">
        <v>2001</v>
      </c>
      <c r="R5" s="5">
        <v>52.180600000000005</v>
      </c>
      <c r="S5" s="5">
        <v>62.129400000000004</v>
      </c>
      <c r="T5" s="5">
        <v>66.027500000000003</v>
      </c>
      <c r="U5" s="5">
        <v>65.494500000000002</v>
      </c>
      <c r="V5" s="5">
        <v>75.211400000000012</v>
      </c>
      <c r="W5" s="5">
        <v>54.527999999999999</v>
      </c>
      <c r="X5" s="5">
        <v>80.818700000000007</v>
      </c>
      <c r="Y5" s="5">
        <v>59.645200000000003</v>
      </c>
      <c r="Z5" s="5">
        <v>85.506500000000017</v>
      </c>
      <c r="AA5" s="5">
        <v>57.542999999999999</v>
      </c>
      <c r="AB5" s="5">
        <v>66.616900000000001</v>
      </c>
      <c r="AC5" s="5">
        <v>54.235000000000007</v>
      </c>
      <c r="AD5" s="5">
        <f>SUM(R5:AC5)</f>
        <v>779.9367000000002</v>
      </c>
      <c r="AE5" s="1"/>
      <c r="AF5" s="1"/>
      <c r="AG5" s="1"/>
      <c r="AH5" s="1"/>
      <c r="AI5" s="1"/>
      <c r="AJ5" s="1"/>
      <c r="AK5" s="1"/>
      <c r="AL5" s="1"/>
      <c r="AM5" s="1"/>
    </row>
    <row r="6" spans="1:39" customFormat="1" x14ac:dyDescent="0.25">
      <c r="A6" s="1"/>
      <c r="B6" s="4">
        <v>2002</v>
      </c>
      <c r="C6" s="5">
        <v>210.14500000000001</v>
      </c>
      <c r="D6" s="5">
        <v>287.93200000000002</v>
      </c>
      <c r="E6" s="5">
        <v>201.73699999999999</v>
      </c>
      <c r="F6" s="5">
        <v>149.983</v>
      </c>
      <c r="G6" s="5">
        <v>101.03400000000001</v>
      </c>
      <c r="H6" s="5">
        <v>28.353999999999999</v>
      </c>
      <c r="I6" s="5">
        <v>36.677999999999997</v>
      </c>
      <c r="J6" s="5">
        <v>56.823999999999998</v>
      </c>
      <c r="K6" s="5">
        <v>66.685000000000002</v>
      </c>
      <c r="L6" s="5">
        <v>129.90100000000001</v>
      </c>
      <c r="M6" s="5">
        <v>135.94800000000001</v>
      </c>
      <c r="N6" s="5">
        <v>252.08500000000001</v>
      </c>
      <c r="O6" s="5">
        <f t="shared" ref="O6:O25" si="0">SUM(C6:N6)</f>
        <v>1657.3060000000003</v>
      </c>
      <c r="P6" s="1"/>
      <c r="Q6" s="4">
        <v>2002</v>
      </c>
      <c r="R6" s="5">
        <v>73.523700000000005</v>
      </c>
      <c r="S6" s="5">
        <v>46.994799999999998</v>
      </c>
      <c r="T6" s="5">
        <v>69.079499999999996</v>
      </c>
      <c r="U6" s="5">
        <v>65.241</v>
      </c>
      <c r="V6" s="5">
        <v>87.241600000000005</v>
      </c>
      <c r="W6" s="5">
        <v>82.581900000000005</v>
      </c>
      <c r="X6" s="5">
        <v>75.457000000000008</v>
      </c>
      <c r="Y6" s="5">
        <v>54.333799999999997</v>
      </c>
      <c r="Z6" s="5">
        <v>82.27600000000001</v>
      </c>
      <c r="AA6" s="5">
        <v>61.253300000000003</v>
      </c>
      <c r="AB6" s="5">
        <v>86.092800000000011</v>
      </c>
      <c r="AC6" s="5">
        <v>48.670900000000003</v>
      </c>
      <c r="AD6" s="5">
        <f t="shared" ref="AD6:AD25" si="1">SUM(R6:AC6)</f>
        <v>832.74629999999991</v>
      </c>
      <c r="AE6" s="1"/>
      <c r="AF6" s="1"/>
      <c r="AG6" s="1"/>
      <c r="AH6" s="1"/>
      <c r="AI6" s="1"/>
      <c r="AJ6" s="1"/>
      <c r="AK6" s="1"/>
      <c r="AL6" s="1"/>
      <c r="AM6" s="1"/>
    </row>
    <row r="7" spans="1:39" customFormat="1" x14ac:dyDescent="0.25">
      <c r="A7" s="1"/>
      <c r="B7" s="4">
        <v>2003</v>
      </c>
      <c r="C7" s="5">
        <v>251.10300000000001</v>
      </c>
      <c r="D7" s="5">
        <v>233.51599999999999</v>
      </c>
      <c r="E7" s="5">
        <v>284.80599999999998</v>
      </c>
      <c r="F7" s="5">
        <v>149.53899999999999</v>
      </c>
      <c r="G7" s="5">
        <v>86.713999999999999</v>
      </c>
      <c r="H7" s="5">
        <v>40.825000000000003</v>
      </c>
      <c r="I7" s="5">
        <v>12.714</v>
      </c>
      <c r="J7" s="5">
        <v>46.533999999999999</v>
      </c>
      <c r="K7" s="5">
        <v>92.655000000000001</v>
      </c>
      <c r="L7" s="5">
        <v>148.21100000000001</v>
      </c>
      <c r="M7" s="5">
        <v>139.29300000000001</v>
      </c>
      <c r="N7" s="5">
        <v>227.005</v>
      </c>
      <c r="O7" s="5">
        <f t="shared" si="0"/>
        <v>1712.915</v>
      </c>
      <c r="P7" s="1"/>
      <c r="Q7" s="4">
        <v>2003</v>
      </c>
      <c r="R7" s="5">
        <v>62.968299999999999</v>
      </c>
      <c r="S7" s="5">
        <v>72.757000000000005</v>
      </c>
      <c r="T7" s="5">
        <v>65.215299999999999</v>
      </c>
      <c r="U7" s="5">
        <v>82.644500000000008</v>
      </c>
      <c r="V7" s="5">
        <v>102.1622</v>
      </c>
      <c r="W7" s="5">
        <v>100.82480000000001</v>
      </c>
      <c r="X7" s="5">
        <v>100.18260000000001</v>
      </c>
      <c r="Y7" s="5">
        <v>87.964700000000008</v>
      </c>
      <c r="Z7" s="5">
        <v>89.533600000000007</v>
      </c>
      <c r="AA7" s="5">
        <v>73.114900000000006</v>
      </c>
      <c r="AB7" s="5">
        <v>80.655600000000007</v>
      </c>
      <c r="AC7" s="5">
        <v>50.69</v>
      </c>
      <c r="AD7" s="5">
        <f t="shared" si="1"/>
        <v>968.71350000000007</v>
      </c>
      <c r="AE7" s="1"/>
      <c r="AF7" s="1"/>
      <c r="AG7" s="1"/>
      <c r="AH7" s="1"/>
      <c r="AI7" s="1"/>
      <c r="AJ7" s="1"/>
      <c r="AK7" s="1"/>
      <c r="AL7" s="1"/>
      <c r="AM7" s="1"/>
    </row>
    <row r="8" spans="1:39" customFormat="1" x14ac:dyDescent="0.25">
      <c r="A8" s="1"/>
      <c r="B8" s="4">
        <v>2004</v>
      </c>
      <c r="C8" s="5">
        <v>292.553</v>
      </c>
      <c r="D8" s="5">
        <v>237.601</v>
      </c>
      <c r="E8" s="5">
        <v>209.50899999999999</v>
      </c>
      <c r="F8" s="5">
        <v>143.511</v>
      </c>
      <c r="G8" s="5">
        <v>71.022999999999996</v>
      </c>
      <c r="H8" s="5">
        <v>39.203000000000003</v>
      </c>
      <c r="I8" s="5">
        <v>34.186</v>
      </c>
      <c r="J8" s="5">
        <v>36.484000000000002</v>
      </c>
      <c r="K8" s="5">
        <v>58.262</v>
      </c>
      <c r="L8" s="5">
        <v>125.218</v>
      </c>
      <c r="M8" s="5">
        <v>192.184</v>
      </c>
      <c r="N8" s="5">
        <v>241.71799999999999</v>
      </c>
      <c r="O8" s="5">
        <f t="shared" si="0"/>
        <v>1681.452</v>
      </c>
      <c r="P8" s="1"/>
      <c r="Q8" s="4">
        <v>2004</v>
      </c>
      <c r="R8" s="5">
        <v>56.3675</v>
      </c>
      <c r="S8" s="5">
        <v>76.8048</v>
      </c>
      <c r="T8" s="5">
        <v>83.763500000000008</v>
      </c>
      <c r="U8" s="5">
        <v>86.46350000000001</v>
      </c>
      <c r="V8" s="5">
        <v>68.480200000000011</v>
      </c>
      <c r="W8" s="5">
        <v>100.83120000000001</v>
      </c>
      <c r="X8" s="5">
        <v>103.04849999999999</v>
      </c>
      <c r="Y8" s="5">
        <v>80.394600000000011</v>
      </c>
      <c r="Z8" s="5">
        <v>74.638199999999998</v>
      </c>
      <c r="AA8" s="5">
        <v>86.378700000000009</v>
      </c>
      <c r="AB8" s="5">
        <v>61.880800000000001</v>
      </c>
      <c r="AC8" s="5">
        <v>67.7834</v>
      </c>
      <c r="AD8" s="5">
        <f t="shared" si="1"/>
        <v>946.83490000000006</v>
      </c>
      <c r="AE8" s="1"/>
      <c r="AF8" s="1"/>
      <c r="AG8" s="1"/>
      <c r="AH8" s="1"/>
      <c r="AI8" s="1"/>
      <c r="AJ8" s="1"/>
      <c r="AK8" s="1"/>
      <c r="AL8" s="1"/>
      <c r="AM8" s="1"/>
    </row>
    <row r="9" spans="1:39" customFormat="1" x14ac:dyDescent="0.25">
      <c r="A9" s="1"/>
      <c r="B9" s="4">
        <v>2005</v>
      </c>
      <c r="C9" s="5">
        <v>235.25899999999999</v>
      </c>
      <c r="D9" s="5">
        <v>259.774</v>
      </c>
      <c r="E9" s="5">
        <v>230.983</v>
      </c>
      <c r="F9" s="5">
        <v>122.191</v>
      </c>
      <c r="G9" s="5">
        <v>84.366</v>
      </c>
      <c r="H9" s="5">
        <v>28.771999999999998</v>
      </c>
      <c r="I9" s="5">
        <v>14.433999999999999</v>
      </c>
      <c r="J9" s="5">
        <v>27.760999999999999</v>
      </c>
      <c r="K9" s="5">
        <v>61.320999999999998</v>
      </c>
      <c r="L9" s="5">
        <v>147.226</v>
      </c>
      <c r="M9" s="5">
        <v>188.51900000000001</v>
      </c>
      <c r="N9" s="5">
        <v>258.435</v>
      </c>
      <c r="O9" s="5">
        <f t="shared" si="0"/>
        <v>1659.0409999999999</v>
      </c>
      <c r="P9" s="1"/>
      <c r="Q9" s="4">
        <v>2005</v>
      </c>
      <c r="R9" s="5">
        <v>76.847800000000007</v>
      </c>
      <c r="S9" s="5">
        <v>76.674599999999998</v>
      </c>
      <c r="T9" s="5">
        <v>83.610900000000015</v>
      </c>
      <c r="U9" s="5">
        <v>77.287400000000005</v>
      </c>
      <c r="V9" s="5">
        <v>104.1472</v>
      </c>
      <c r="W9" s="5">
        <v>105.8608</v>
      </c>
      <c r="X9" s="5">
        <v>103.12760000000002</v>
      </c>
      <c r="Y9" s="5">
        <v>70.903099999999995</v>
      </c>
      <c r="Z9" s="5">
        <v>77.5548</v>
      </c>
      <c r="AA9" s="5">
        <v>61.866399999999999</v>
      </c>
      <c r="AB9" s="5">
        <v>70.920299999999997</v>
      </c>
      <c r="AC9" s="5">
        <v>61.039000000000001</v>
      </c>
      <c r="AD9" s="5">
        <f t="shared" si="1"/>
        <v>969.83990000000006</v>
      </c>
      <c r="AE9" s="1"/>
      <c r="AF9" s="1"/>
      <c r="AG9" s="1"/>
      <c r="AH9" s="1"/>
      <c r="AI9" s="1"/>
      <c r="AJ9" s="1"/>
      <c r="AK9" s="1"/>
      <c r="AL9" s="1"/>
      <c r="AM9" s="1"/>
    </row>
    <row r="10" spans="1:39" customFormat="1" x14ac:dyDescent="0.25">
      <c r="A10" s="1"/>
      <c r="B10" s="4">
        <v>2006</v>
      </c>
      <c r="C10" s="5">
        <v>312.98700000000002</v>
      </c>
      <c r="D10" s="5">
        <v>261.67899999999997</v>
      </c>
      <c r="E10" s="5">
        <v>228.56800000000001</v>
      </c>
      <c r="F10" s="5">
        <v>176.08199999999999</v>
      </c>
      <c r="G10" s="5">
        <v>63.512</v>
      </c>
      <c r="H10" s="5">
        <v>37.290999999999997</v>
      </c>
      <c r="I10" s="5">
        <v>24.561</v>
      </c>
      <c r="J10" s="5">
        <v>35.808999999999997</v>
      </c>
      <c r="K10" s="5">
        <v>80.063999999999993</v>
      </c>
      <c r="L10" s="5">
        <v>159.69200000000001</v>
      </c>
      <c r="M10" s="5">
        <v>170.364</v>
      </c>
      <c r="N10" s="5">
        <v>251.43700000000001</v>
      </c>
      <c r="O10" s="5">
        <f t="shared" si="0"/>
        <v>1802.0459999999998</v>
      </c>
      <c r="P10" s="1"/>
      <c r="Q10" s="4">
        <v>2006</v>
      </c>
      <c r="R10" s="5">
        <v>65.762500000000003</v>
      </c>
      <c r="S10" s="5">
        <v>65.769199999999998</v>
      </c>
      <c r="T10" s="5">
        <v>69.346100000000007</v>
      </c>
      <c r="U10" s="5">
        <v>72.039200000000008</v>
      </c>
      <c r="V10" s="5">
        <v>99.218299999999999</v>
      </c>
      <c r="W10" s="5">
        <v>106.79849999999999</v>
      </c>
      <c r="X10" s="5">
        <v>106.3484</v>
      </c>
      <c r="Y10" s="5">
        <v>89.742400000000004</v>
      </c>
      <c r="Z10" s="5">
        <v>87.999900000000011</v>
      </c>
      <c r="AA10" s="5">
        <v>49.679500000000004</v>
      </c>
      <c r="AB10" s="5">
        <v>85.079200000000014</v>
      </c>
      <c r="AC10" s="5">
        <v>51.84790000000001</v>
      </c>
      <c r="AD10" s="5">
        <f t="shared" si="1"/>
        <v>949.63109999999995</v>
      </c>
      <c r="AE10" s="1"/>
      <c r="AF10" s="1"/>
      <c r="AG10" s="1"/>
      <c r="AH10" s="1"/>
      <c r="AI10" s="1"/>
      <c r="AJ10" s="1"/>
      <c r="AK10" s="1"/>
      <c r="AL10" s="1"/>
      <c r="AM10" s="1"/>
    </row>
    <row r="11" spans="1:39" customFormat="1" x14ac:dyDescent="0.25">
      <c r="A11" s="1"/>
      <c r="B11" s="4">
        <v>2007</v>
      </c>
      <c r="C11" s="5">
        <v>269.714</v>
      </c>
      <c r="D11" s="5">
        <v>267.13</v>
      </c>
      <c r="E11" s="5">
        <v>241.39</v>
      </c>
      <c r="F11" s="5">
        <v>163.43700000000001</v>
      </c>
      <c r="G11" s="5">
        <v>95.591999999999999</v>
      </c>
      <c r="H11" s="5">
        <v>16.216000000000001</v>
      </c>
      <c r="I11" s="5">
        <v>38.317999999999998</v>
      </c>
      <c r="J11" s="5">
        <v>20.672999999999998</v>
      </c>
      <c r="K11" s="5">
        <v>54.658999999999999</v>
      </c>
      <c r="L11" s="5">
        <v>148.75399999999999</v>
      </c>
      <c r="M11" s="5">
        <v>217.95099999999999</v>
      </c>
      <c r="N11" s="5">
        <v>244.56700000000001</v>
      </c>
      <c r="O11" s="5">
        <f t="shared" si="0"/>
        <v>1778.4010000000001</v>
      </c>
      <c r="P11" s="1"/>
      <c r="Q11" s="4">
        <v>2007</v>
      </c>
      <c r="R11" s="5">
        <v>60.598299999999995</v>
      </c>
      <c r="S11" s="5">
        <v>68.535200000000003</v>
      </c>
      <c r="T11" s="5">
        <v>99.085300000000004</v>
      </c>
      <c r="U11" s="5">
        <v>80.120100000000008</v>
      </c>
      <c r="V11" s="5">
        <v>100.80370000000001</v>
      </c>
      <c r="W11" s="5">
        <v>112.96610000000001</v>
      </c>
      <c r="X11" s="5">
        <v>99.103999999999999</v>
      </c>
      <c r="Y11" s="5">
        <v>87.519000000000005</v>
      </c>
      <c r="Z11" s="5">
        <v>58.0428</v>
      </c>
      <c r="AA11" s="5">
        <v>59.968800000000002</v>
      </c>
      <c r="AB11" s="5">
        <v>73.692899999999995</v>
      </c>
      <c r="AC11" s="5">
        <v>63.711400000000005</v>
      </c>
      <c r="AD11" s="5">
        <f t="shared" si="1"/>
        <v>964.14760000000001</v>
      </c>
      <c r="AE11" s="1"/>
      <c r="AF11" s="1"/>
      <c r="AG11" s="1"/>
      <c r="AH11" s="1"/>
      <c r="AI11" s="1"/>
      <c r="AJ11" s="1"/>
      <c r="AK11" s="1"/>
      <c r="AL11" s="1"/>
      <c r="AM11" s="1"/>
    </row>
    <row r="12" spans="1:39" customFormat="1" x14ac:dyDescent="0.25">
      <c r="A12" s="1"/>
      <c r="B12" s="4">
        <v>2008</v>
      </c>
      <c r="C12" s="5">
        <v>345.03899999999999</v>
      </c>
      <c r="D12" s="5">
        <v>255.29499999999999</v>
      </c>
      <c r="E12" s="5">
        <v>268.24599999999998</v>
      </c>
      <c r="F12" s="5">
        <v>142.97999999999999</v>
      </c>
      <c r="G12" s="5">
        <v>77.165999999999997</v>
      </c>
      <c r="H12" s="5">
        <v>20.486000000000001</v>
      </c>
      <c r="I12" s="5">
        <v>15.285</v>
      </c>
      <c r="J12" s="5">
        <v>31.356999999999999</v>
      </c>
      <c r="K12" s="5">
        <v>56.320999999999998</v>
      </c>
      <c r="L12" s="5">
        <v>129.18100000000001</v>
      </c>
      <c r="M12" s="5">
        <v>150.85</v>
      </c>
      <c r="N12" s="5">
        <v>280.11599999999999</v>
      </c>
      <c r="O12" s="5">
        <f t="shared" si="0"/>
        <v>1772.3219999999999</v>
      </c>
      <c r="P12" s="1"/>
      <c r="Q12" s="4">
        <v>2008</v>
      </c>
      <c r="R12" s="5">
        <v>43.784800000000004</v>
      </c>
      <c r="S12" s="5">
        <v>68.228899999999996</v>
      </c>
      <c r="T12" s="5">
        <v>62.145700000000005</v>
      </c>
      <c r="U12" s="5">
        <v>101.4495</v>
      </c>
      <c r="V12" s="5">
        <v>73.829499999999996</v>
      </c>
      <c r="W12" s="5">
        <v>105.60050000000001</v>
      </c>
      <c r="X12" s="5">
        <v>109.9224</v>
      </c>
      <c r="Y12" s="5">
        <v>104.7966</v>
      </c>
      <c r="Z12" s="5">
        <v>102.2261</v>
      </c>
      <c r="AA12" s="5">
        <v>100.1529</v>
      </c>
      <c r="AB12" s="5">
        <v>59.159199999999998</v>
      </c>
      <c r="AC12" s="5">
        <v>49.956600000000002</v>
      </c>
      <c r="AD12" s="5">
        <f t="shared" si="1"/>
        <v>981.2527</v>
      </c>
      <c r="AE12" s="1"/>
      <c r="AF12" s="1"/>
      <c r="AG12" s="1"/>
      <c r="AH12" s="1"/>
      <c r="AI12" s="1"/>
      <c r="AJ12" s="1"/>
      <c r="AK12" s="1"/>
      <c r="AL12" s="1"/>
      <c r="AM12" s="1"/>
    </row>
    <row r="13" spans="1:39" customFormat="1" x14ac:dyDescent="0.25">
      <c r="A13" s="1"/>
      <c r="B13" s="4">
        <v>2009</v>
      </c>
      <c r="C13" s="5">
        <v>246.60499999999999</v>
      </c>
      <c r="D13" s="5">
        <v>286.92</v>
      </c>
      <c r="E13" s="5">
        <v>262.73599999999999</v>
      </c>
      <c r="F13" s="5">
        <v>199.99299999999999</v>
      </c>
      <c r="G13" s="5">
        <v>108.452</v>
      </c>
      <c r="H13" s="5">
        <v>45.691000000000003</v>
      </c>
      <c r="I13" s="5">
        <v>34.167000000000002</v>
      </c>
      <c r="J13" s="5">
        <v>35.128999999999998</v>
      </c>
      <c r="K13" s="5">
        <v>65.182000000000002</v>
      </c>
      <c r="L13" s="5">
        <v>113.779</v>
      </c>
      <c r="M13" s="5">
        <v>173.2</v>
      </c>
      <c r="N13" s="5">
        <v>267.375</v>
      </c>
      <c r="O13" s="5">
        <f t="shared" si="0"/>
        <v>1839.2289999999998</v>
      </c>
      <c r="P13" s="1"/>
      <c r="Q13" s="4">
        <v>2009</v>
      </c>
      <c r="R13" s="5">
        <v>88.773099999999999</v>
      </c>
      <c r="S13" s="5">
        <v>67.06280000000001</v>
      </c>
      <c r="T13" s="5">
        <v>76.176700000000011</v>
      </c>
      <c r="U13" s="5">
        <v>71.106200000000001</v>
      </c>
      <c r="V13" s="5">
        <v>96.956299999999999</v>
      </c>
      <c r="W13" s="5">
        <v>99.467600000000004</v>
      </c>
      <c r="X13" s="5">
        <v>107.77090000000001</v>
      </c>
      <c r="Y13" s="5">
        <v>116.97980000000001</v>
      </c>
      <c r="Z13" s="5">
        <v>122.2346</v>
      </c>
      <c r="AA13" s="5">
        <v>72.148600000000002</v>
      </c>
      <c r="AB13" s="5">
        <v>70.424999999999997</v>
      </c>
      <c r="AC13" s="5">
        <v>53.999200000000002</v>
      </c>
      <c r="AD13" s="5">
        <f t="shared" si="1"/>
        <v>1043.1007999999999</v>
      </c>
      <c r="AE13" s="1"/>
      <c r="AF13" s="7"/>
      <c r="AG13" s="1"/>
      <c r="AH13" s="1"/>
      <c r="AI13" s="1"/>
      <c r="AJ13" s="1"/>
      <c r="AK13" s="1"/>
      <c r="AL13" s="1"/>
      <c r="AM13" s="1"/>
    </row>
    <row r="14" spans="1:39" customFormat="1" x14ac:dyDescent="0.25">
      <c r="A14" s="1"/>
      <c r="B14" s="4">
        <v>2010</v>
      </c>
      <c r="C14" s="5">
        <v>289.76499999999999</v>
      </c>
      <c r="D14" s="5">
        <v>262.31200000000001</v>
      </c>
      <c r="E14" s="5">
        <v>234.54</v>
      </c>
      <c r="F14" s="5">
        <v>95.846000000000004</v>
      </c>
      <c r="G14" s="5">
        <v>71.902000000000001</v>
      </c>
      <c r="H14" s="5">
        <v>18.314</v>
      </c>
      <c r="I14" s="5">
        <v>22.643000000000001</v>
      </c>
      <c r="J14" s="5">
        <v>22.007999999999999</v>
      </c>
      <c r="K14" s="5">
        <v>52.182000000000002</v>
      </c>
      <c r="L14" s="5">
        <v>139.28899999999999</v>
      </c>
      <c r="M14" s="5">
        <v>161.41800000000001</v>
      </c>
      <c r="N14" s="5">
        <v>193.72399999999999</v>
      </c>
      <c r="O14" s="5">
        <f t="shared" si="0"/>
        <v>1563.943</v>
      </c>
      <c r="P14" s="1"/>
      <c r="Q14" s="4">
        <v>2010</v>
      </c>
      <c r="R14" s="5">
        <v>58.714599999999997</v>
      </c>
      <c r="S14" s="5">
        <v>59.823100000000004</v>
      </c>
      <c r="T14" s="5">
        <v>100.72460000000001</v>
      </c>
      <c r="U14" s="5">
        <v>89.160700000000006</v>
      </c>
      <c r="V14" s="5">
        <v>99.692900000000009</v>
      </c>
      <c r="W14" s="5">
        <v>112.9873</v>
      </c>
      <c r="X14" s="5">
        <v>100.50700000000001</v>
      </c>
      <c r="Y14" s="5">
        <v>76.088000000000008</v>
      </c>
      <c r="Z14" s="5">
        <v>82.045299999999997</v>
      </c>
      <c r="AA14" s="5">
        <v>52.920100000000005</v>
      </c>
      <c r="AB14" s="5">
        <v>77.511700000000005</v>
      </c>
      <c r="AC14" s="5">
        <v>73.233100000000007</v>
      </c>
      <c r="AD14" s="5">
        <f t="shared" si="1"/>
        <v>983.40840000000014</v>
      </c>
      <c r="AE14" s="1"/>
      <c r="AF14" s="7"/>
      <c r="AG14" s="1"/>
      <c r="AH14" s="1"/>
      <c r="AI14" s="1"/>
      <c r="AJ14" s="1"/>
      <c r="AK14" s="1"/>
      <c r="AL14" s="1"/>
      <c r="AM14" s="1"/>
    </row>
    <row r="15" spans="1:39" customFormat="1" x14ac:dyDescent="0.25">
      <c r="A15" s="1"/>
      <c r="B15" s="4">
        <v>2011</v>
      </c>
      <c r="C15" s="5">
        <v>283.25200000000001</v>
      </c>
      <c r="D15" s="5">
        <v>302.548</v>
      </c>
      <c r="E15" s="5">
        <v>235.73</v>
      </c>
      <c r="F15" s="5">
        <v>175.73599999999999</v>
      </c>
      <c r="G15" s="5">
        <v>63.017000000000003</v>
      </c>
      <c r="H15" s="5">
        <v>22.486000000000001</v>
      </c>
      <c r="I15" s="5">
        <v>20.053999999999998</v>
      </c>
      <c r="J15" s="5">
        <v>32.856999999999999</v>
      </c>
      <c r="K15" s="5">
        <v>71.47</v>
      </c>
      <c r="L15" s="5">
        <v>128.74700000000001</v>
      </c>
      <c r="M15" s="5">
        <v>170.16399999999999</v>
      </c>
      <c r="N15" s="5">
        <v>250.76400000000001</v>
      </c>
      <c r="O15" s="5">
        <f t="shared" si="0"/>
        <v>1756.8250000000003</v>
      </c>
      <c r="P15" s="1"/>
      <c r="Q15" s="4">
        <v>2011</v>
      </c>
      <c r="R15" s="5">
        <v>54.477000000000004</v>
      </c>
      <c r="S15" s="5">
        <v>53.809400000000011</v>
      </c>
      <c r="T15" s="5">
        <v>65.509200000000007</v>
      </c>
      <c r="U15" s="5">
        <v>78.66810000000001</v>
      </c>
      <c r="V15" s="5">
        <v>109.87790000000001</v>
      </c>
      <c r="W15" s="5">
        <v>103.86430000000001</v>
      </c>
      <c r="X15" s="5">
        <v>107.18030000000002</v>
      </c>
      <c r="Y15" s="5">
        <v>108.828</v>
      </c>
      <c r="Z15" s="5">
        <v>104.09200000000001</v>
      </c>
      <c r="AA15" s="5">
        <v>58.599600000000002</v>
      </c>
      <c r="AB15" s="5">
        <v>99.803200000000004</v>
      </c>
      <c r="AC15" s="5">
        <v>68.271299999999997</v>
      </c>
      <c r="AD15" s="5">
        <f t="shared" si="1"/>
        <v>1012.9803000000001</v>
      </c>
      <c r="AE15" s="1"/>
      <c r="AF15" s="1"/>
      <c r="AG15" s="1"/>
      <c r="AH15" s="1"/>
      <c r="AI15" s="1"/>
      <c r="AJ15" s="1"/>
      <c r="AK15" s="1"/>
      <c r="AL15" s="1"/>
      <c r="AM15" s="1"/>
    </row>
    <row r="16" spans="1:39" customFormat="1" x14ac:dyDescent="0.25">
      <c r="A16" s="1"/>
      <c r="B16" s="4">
        <v>2012</v>
      </c>
      <c r="C16" s="5">
        <v>266.70999999999998</v>
      </c>
      <c r="D16" s="5">
        <v>307.15199999999999</v>
      </c>
      <c r="E16" s="5">
        <v>208.58799999999999</v>
      </c>
      <c r="F16" s="5">
        <v>184.501</v>
      </c>
      <c r="G16" s="5">
        <v>103.40600000000001</v>
      </c>
      <c r="H16" s="5">
        <v>54.143999999999998</v>
      </c>
      <c r="I16" s="5">
        <v>18.376000000000001</v>
      </c>
      <c r="J16" s="5">
        <v>19.928000000000001</v>
      </c>
      <c r="K16" s="5">
        <v>76.995999999999995</v>
      </c>
      <c r="L16" s="5">
        <v>114.726</v>
      </c>
      <c r="M16" s="5">
        <v>204.24299999999999</v>
      </c>
      <c r="N16" s="5">
        <v>228.47900000000001</v>
      </c>
      <c r="O16" s="5">
        <f t="shared" si="0"/>
        <v>1787.249</v>
      </c>
      <c r="P16" s="1"/>
      <c r="Q16" s="4">
        <v>2012</v>
      </c>
      <c r="R16" s="5">
        <v>69.022400000000005</v>
      </c>
      <c r="S16" s="5">
        <v>62.7194</v>
      </c>
      <c r="T16" s="5">
        <v>96.072400000000016</v>
      </c>
      <c r="U16" s="5">
        <v>92.055000000000007</v>
      </c>
      <c r="V16" s="5">
        <v>69.5959</v>
      </c>
      <c r="W16" s="5">
        <v>108.89359999999999</v>
      </c>
      <c r="X16" s="5">
        <v>114.10270000000001</v>
      </c>
      <c r="Y16" s="5">
        <v>114.73620000000001</v>
      </c>
      <c r="Z16" s="5">
        <v>98.725400000000008</v>
      </c>
      <c r="AA16" s="5">
        <v>85.85560000000001</v>
      </c>
      <c r="AB16" s="5">
        <v>46.539200000000001</v>
      </c>
      <c r="AC16" s="5">
        <v>61.620600000000003</v>
      </c>
      <c r="AD16" s="5">
        <f t="shared" si="1"/>
        <v>1019.9384000000001</v>
      </c>
      <c r="AE16" s="1"/>
      <c r="AF16" s="1"/>
      <c r="AG16" s="1"/>
      <c r="AH16" s="1"/>
      <c r="AI16" s="1"/>
      <c r="AJ16" s="1"/>
      <c r="AK16" s="1"/>
      <c r="AL16" s="1"/>
      <c r="AM16" s="1"/>
    </row>
    <row r="17" spans="1:39" customFormat="1" x14ac:dyDescent="0.25">
      <c r="A17" s="1"/>
      <c r="B17" s="4">
        <v>2013</v>
      </c>
      <c r="C17" s="5">
        <v>255.37799999999999</v>
      </c>
      <c r="D17" s="5">
        <v>278.91199999999998</v>
      </c>
      <c r="E17" s="5">
        <v>228.458</v>
      </c>
      <c r="F17" s="5">
        <v>131.62100000000001</v>
      </c>
      <c r="G17" s="5">
        <v>97.760999999999996</v>
      </c>
      <c r="H17" s="5">
        <v>69.424000000000007</v>
      </c>
      <c r="I17" s="5">
        <v>25.067</v>
      </c>
      <c r="J17" s="5">
        <v>46.308999999999997</v>
      </c>
      <c r="K17" s="5">
        <v>68.484999999999999</v>
      </c>
      <c r="L17" s="5">
        <v>182.95500000000001</v>
      </c>
      <c r="M17" s="5">
        <v>201.79499999999999</v>
      </c>
      <c r="N17" s="5">
        <v>248.18</v>
      </c>
      <c r="O17" s="5">
        <f t="shared" si="0"/>
        <v>1834.3449999999998</v>
      </c>
      <c r="P17" s="1"/>
      <c r="Q17" s="4">
        <v>2013</v>
      </c>
      <c r="R17" s="5">
        <v>73.770899999999997</v>
      </c>
      <c r="S17" s="5">
        <v>65.513599999999997</v>
      </c>
      <c r="T17" s="5">
        <v>81.517800000000008</v>
      </c>
      <c r="U17" s="5">
        <v>77.320899999999995</v>
      </c>
      <c r="V17" s="5">
        <v>91.895600000000002</v>
      </c>
      <c r="W17" s="5">
        <v>94.040800000000004</v>
      </c>
      <c r="X17" s="5">
        <v>114.96910000000001</v>
      </c>
      <c r="Y17" s="5">
        <v>109.35160000000002</v>
      </c>
      <c r="Z17" s="5">
        <v>111.89240000000001</v>
      </c>
      <c r="AA17" s="5">
        <v>55.113400000000006</v>
      </c>
      <c r="AB17" s="5">
        <v>80.720500000000015</v>
      </c>
      <c r="AC17" s="5">
        <v>60.771400000000007</v>
      </c>
      <c r="AD17" s="5">
        <f t="shared" si="1"/>
        <v>1016.8779999999999</v>
      </c>
      <c r="AE17" s="1"/>
      <c r="AF17" s="1"/>
      <c r="AG17" s="1"/>
      <c r="AH17" s="1"/>
      <c r="AI17" s="1"/>
      <c r="AJ17" s="1"/>
      <c r="AK17" s="1"/>
      <c r="AL17" s="1"/>
      <c r="AM17" s="1"/>
    </row>
    <row r="18" spans="1:39" customFormat="1" x14ac:dyDescent="0.25">
      <c r="A18" s="1"/>
      <c r="B18" s="4">
        <v>2014</v>
      </c>
      <c r="C18" s="5">
        <v>305.97899999999998</v>
      </c>
      <c r="D18" s="5">
        <v>301.75599999999997</v>
      </c>
      <c r="E18" s="5">
        <v>300.57499999999999</v>
      </c>
      <c r="F18" s="5">
        <v>151.916</v>
      </c>
      <c r="G18" s="5">
        <v>145.11000000000001</v>
      </c>
      <c r="H18" s="5">
        <v>41.957999999999998</v>
      </c>
      <c r="I18" s="5">
        <v>25.387</v>
      </c>
      <c r="J18" s="5">
        <v>37.960999999999999</v>
      </c>
      <c r="K18" s="5">
        <v>87.153000000000006</v>
      </c>
      <c r="L18" s="5">
        <v>127.836</v>
      </c>
      <c r="M18" s="5">
        <v>216.73599999999999</v>
      </c>
      <c r="N18" s="5">
        <v>197.80600000000001</v>
      </c>
      <c r="O18" s="5">
        <f t="shared" si="0"/>
        <v>1940.1729999999998</v>
      </c>
      <c r="P18" s="1"/>
      <c r="Q18" s="4">
        <v>2014</v>
      </c>
      <c r="R18" s="5">
        <v>55.197800000000001</v>
      </c>
      <c r="S18" s="5">
        <v>51.495000000000005</v>
      </c>
      <c r="T18" s="5">
        <v>73.950100000000006</v>
      </c>
      <c r="U18" s="5">
        <v>74.856700000000004</v>
      </c>
      <c r="V18" s="5">
        <v>87.182700000000011</v>
      </c>
      <c r="W18" s="5">
        <v>108.4914</v>
      </c>
      <c r="X18" s="5">
        <v>112.28900000000002</v>
      </c>
      <c r="Y18" s="5">
        <v>117.24469999999999</v>
      </c>
      <c r="Z18" s="5">
        <v>109.33440000000002</v>
      </c>
      <c r="AA18" s="5">
        <v>70.481899999999996</v>
      </c>
      <c r="AB18" s="5">
        <v>72.91040000000001</v>
      </c>
      <c r="AC18" s="5">
        <v>60.49</v>
      </c>
      <c r="AD18" s="5">
        <f t="shared" si="1"/>
        <v>993.92409999999995</v>
      </c>
      <c r="AE18" s="1"/>
      <c r="AF18" s="1"/>
      <c r="AG18" s="1"/>
      <c r="AH18" s="1"/>
      <c r="AI18" s="1"/>
      <c r="AJ18" s="1"/>
      <c r="AK18" s="1"/>
      <c r="AL18" s="1"/>
      <c r="AM18" s="1"/>
    </row>
    <row r="19" spans="1:39" customFormat="1" x14ac:dyDescent="0.25">
      <c r="A19" s="1"/>
      <c r="B19" s="4">
        <v>2015</v>
      </c>
      <c r="C19" s="5">
        <v>282.14299999999997</v>
      </c>
      <c r="D19" s="5">
        <v>224.393</v>
      </c>
      <c r="E19" s="5">
        <v>240.02600000000001</v>
      </c>
      <c r="F19" s="5">
        <v>158.31399999999999</v>
      </c>
      <c r="G19" s="5">
        <v>149.46100000000001</v>
      </c>
      <c r="H19" s="5">
        <v>30.776</v>
      </c>
      <c r="I19" s="5">
        <v>35.252000000000002</v>
      </c>
      <c r="J19" s="5">
        <v>31.312999999999999</v>
      </c>
      <c r="K19" s="5">
        <v>56.975000000000001</v>
      </c>
      <c r="L19" s="5">
        <v>87.900999999999996</v>
      </c>
      <c r="M19" s="5">
        <v>145.22399999999999</v>
      </c>
      <c r="N19" s="5">
        <v>177.006</v>
      </c>
      <c r="O19" s="5">
        <f t="shared" si="0"/>
        <v>1618.7840000000001</v>
      </c>
      <c r="P19" s="1"/>
      <c r="Q19" s="4">
        <v>2015</v>
      </c>
      <c r="R19" s="5">
        <v>77.408600000000007</v>
      </c>
      <c r="S19" s="5">
        <v>61.811700000000002</v>
      </c>
      <c r="T19" s="5">
        <v>81.221900000000005</v>
      </c>
      <c r="U19" s="5">
        <v>66.240099999999998</v>
      </c>
      <c r="V19" s="5">
        <v>81.1357</v>
      </c>
      <c r="W19" s="5">
        <v>107.0264</v>
      </c>
      <c r="X19" s="5">
        <v>112.45740000000001</v>
      </c>
      <c r="Y19" s="5">
        <v>110.81900000000002</v>
      </c>
      <c r="Z19" s="5">
        <v>108.23560000000001</v>
      </c>
      <c r="AA19" s="5">
        <v>74.369200000000006</v>
      </c>
      <c r="AB19" s="5">
        <v>86.183199999999999</v>
      </c>
      <c r="AC19" s="5">
        <v>72.538899999999998</v>
      </c>
      <c r="AD19" s="5">
        <f t="shared" si="1"/>
        <v>1039.4476999999999</v>
      </c>
      <c r="AE19" s="1"/>
      <c r="AF19" s="1"/>
      <c r="AG19" s="1"/>
      <c r="AH19" s="1"/>
      <c r="AI19" s="1"/>
      <c r="AJ19" s="1"/>
      <c r="AK19" s="1"/>
      <c r="AL19" s="1"/>
      <c r="AM19" s="1"/>
    </row>
    <row r="20" spans="1:39" customFormat="1" x14ac:dyDescent="0.25">
      <c r="A20" s="1"/>
      <c r="B20" s="4">
        <v>2016</v>
      </c>
      <c r="C20" s="5">
        <v>250.602</v>
      </c>
      <c r="D20" s="5">
        <v>230.82</v>
      </c>
      <c r="E20" s="5">
        <v>235.18600000000001</v>
      </c>
      <c r="F20" s="5">
        <v>151.893</v>
      </c>
      <c r="G20" s="5">
        <v>62.942999999999998</v>
      </c>
      <c r="H20" s="5">
        <v>25.434000000000001</v>
      </c>
      <c r="I20" s="5">
        <v>13.605</v>
      </c>
      <c r="J20" s="5">
        <v>55.22</v>
      </c>
      <c r="K20" s="5">
        <v>90.709000000000003</v>
      </c>
      <c r="L20" s="5">
        <v>132.15299999999999</v>
      </c>
      <c r="M20" s="5">
        <v>171.82900000000001</v>
      </c>
      <c r="N20" s="5">
        <v>227.33799999999999</v>
      </c>
      <c r="O20" s="5">
        <f t="shared" si="0"/>
        <v>1647.732</v>
      </c>
      <c r="P20" s="1"/>
      <c r="Q20" s="4">
        <v>2016</v>
      </c>
      <c r="R20" s="5">
        <v>65.844800000000006</v>
      </c>
      <c r="S20" s="5">
        <v>95.282100000000014</v>
      </c>
      <c r="T20" s="5">
        <v>95.637500000000003</v>
      </c>
      <c r="U20" s="5">
        <v>109.57960000000001</v>
      </c>
      <c r="V20" s="5">
        <v>68.512699999999995</v>
      </c>
      <c r="W20" s="5">
        <v>98.196900000000014</v>
      </c>
      <c r="X20" s="5">
        <v>110.38080000000001</v>
      </c>
      <c r="Y20" s="5">
        <v>100.6425</v>
      </c>
      <c r="Z20" s="5">
        <v>110.01150000000001</v>
      </c>
      <c r="AA20" s="5">
        <v>97.337800000000016</v>
      </c>
      <c r="AB20" s="5">
        <v>58.16810000000001</v>
      </c>
      <c r="AC20" s="5">
        <v>64.41040000000001</v>
      </c>
      <c r="AD20" s="5">
        <f t="shared" si="1"/>
        <v>1074.0047000000002</v>
      </c>
      <c r="AE20" s="1"/>
      <c r="AF20" s="1"/>
      <c r="AG20" s="1"/>
      <c r="AH20" s="1"/>
      <c r="AI20" s="1"/>
      <c r="AJ20" s="1"/>
      <c r="AK20" s="1"/>
      <c r="AL20" s="1"/>
      <c r="AM20" s="1"/>
    </row>
    <row r="21" spans="1:39" customFormat="1" x14ac:dyDescent="0.25">
      <c r="A21" s="1"/>
      <c r="B21" s="4">
        <v>2017</v>
      </c>
      <c r="C21" s="5">
        <v>236.643</v>
      </c>
      <c r="D21" s="5">
        <v>245.40299999999999</v>
      </c>
      <c r="E21" s="5">
        <v>278.93700000000001</v>
      </c>
      <c r="F21" s="5">
        <v>179.196</v>
      </c>
      <c r="G21" s="5">
        <v>117.78100000000001</v>
      </c>
      <c r="H21" s="5">
        <v>27.32</v>
      </c>
      <c r="I21" s="5">
        <v>8.8059999999999992</v>
      </c>
      <c r="J21" s="5">
        <v>51.944000000000003</v>
      </c>
      <c r="K21" s="5">
        <v>71.164000000000001</v>
      </c>
      <c r="L21" s="5">
        <v>120.837</v>
      </c>
      <c r="M21" s="5">
        <v>210.29900000000001</v>
      </c>
      <c r="N21" s="5">
        <v>298.40300000000002</v>
      </c>
      <c r="O21" s="5">
        <f t="shared" si="0"/>
        <v>1846.7329999999999</v>
      </c>
      <c r="P21" s="1"/>
      <c r="Q21" s="4">
        <v>2017</v>
      </c>
      <c r="R21" s="5">
        <v>74.617100000000008</v>
      </c>
      <c r="S21" s="5">
        <v>58.729800000000004</v>
      </c>
      <c r="T21" s="5">
        <v>75.523800000000008</v>
      </c>
      <c r="U21" s="5">
        <v>74.406500000000008</v>
      </c>
      <c r="V21" s="5">
        <v>94.704900000000009</v>
      </c>
      <c r="W21" s="5">
        <v>112.10170000000001</v>
      </c>
      <c r="X21" s="5">
        <v>112.42970000000001</v>
      </c>
      <c r="Y21" s="5">
        <v>101.69450000000001</v>
      </c>
      <c r="Z21" s="5">
        <v>84.193200000000004</v>
      </c>
      <c r="AA21" s="5">
        <v>76.667600000000007</v>
      </c>
      <c r="AB21" s="5">
        <v>77.60560000000001</v>
      </c>
      <c r="AC21" s="5">
        <v>53.497000000000007</v>
      </c>
      <c r="AD21" s="5">
        <f t="shared" si="1"/>
        <v>996.17140000000006</v>
      </c>
      <c r="AE21" s="1"/>
      <c r="AF21" s="1"/>
      <c r="AG21" s="1"/>
      <c r="AH21" s="1"/>
      <c r="AI21" s="1"/>
      <c r="AJ21" s="1"/>
      <c r="AK21" s="1"/>
      <c r="AL21" s="1"/>
      <c r="AM21" s="1"/>
    </row>
    <row r="22" spans="1:39" customFormat="1" x14ac:dyDescent="0.25">
      <c r="A22" s="1"/>
      <c r="B22" s="4">
        <v>2018</v>
      </c>
      <c r="C22" s="5">
        <v>280.46899999999999</v>
      </c>
      <c r="D22" s="5">
        <v>252.5</v>
      </c>
      <c r="E22" s="5">
        <v>244.779</v>
      </c>
      <c r="F22" s="5">
        <v>145.762</v>
      </c>
      <c r="G22" s="5">
        <v>99.466999999999999</v>
      </c>
      <c r="H22" s="5">
        <v>38.600999999999999</v>
      </c>
      <c r="I22" s="5">
        <v>19.997</v>
      </c>
      <c r="J22" s="5">
        <v>69.593000000000004</v>
      </c>
      <c r="K22" s="5">
        <v>89.296000000000006</v>
      </c>
      <c r="L22" s="5">
        <v>168.11199999999999</v>
      </c>
      <c r="M22" s="5">
        <v>222.13399999999999</v>
      </c>
      <c r="N22" s="5">
        <v>245.005</v>
      </c>
      <c r="O22" s="5">
        <f t="shared" si="0"/>
        <v>1875.7150000000001</v>
      </c>
      <c r="P22" s="1"/>
      <c r="Q22" s="4">
        <v>2018</v>
      </c>
      <c r="R22" s="5">
        <v>64.770700000000005</v>
      </c>
      <c r="S22" s="5">
        <v>74.713700000000003</v>
      </c>
      <c r="T22" s="5">
        <v>77.708399999999997</v>
      </c>
      <c r="U22" s="5">
        <v>78.307700000000011</v>
      </c>
      <c r="V22" s="5">
        <v>105.96990000000001</v>
      </c>
      <c r="W22" s="5">
        <v>99.060699999999997</v>
      </c>
      <c r="X22" s="5">
        <v>108.04700000000001</v>
      </c>
      <c r="Y22" s="5">
        <v>109.84670000000001</v>
      </c>
      <c r="Z22" s="5">
        <v>106.18090000000001</v>
      </c>
      <c r="AA22" s="5">
        <v>67.013300000000001</v>
      </c>
      <c r="AB22" s="5">
        <v>56.737300000000005</v>
      </c>
      <c r="AC22" s="5">
        <v>79.881700000000009</v>
      </c>
      <c r="AD22" s="5">
        <f t="shared" si="1"/>
        <v>1028.2380000000001</v>
      </c>
      <c r="AE22" s="1"/>
      <c r="AF22" s="1"/>
      <c r="AG22" s="1"/>
      <c r="AH22" s="1"/>
      <c r="AI22" s="1"/>
      <c r="AJ22" s="1"/>
      <c r="AK22" s="1"/>
      <c r="AL22" s="1"/>
      <c r="AM22" s="1"/>
    </row>
    <row r="23" spans="1:39" customFormat="1" x14ac:dyDescent="0.25">
      <c r="A23" s="1"/>
      <c r="B23" s="4">
        <v>2019</v>
      </c>
      <c r="C23" s="5">
        <v>257.16399999999999</v>
      </c>
      <c r="D23" s="5">
        <v>267.42</v>
      </c>
      <c r="E23" s="5">
        <v>232.947</v>
      </c>
      <c r="F23" s="5">
        <v>209.41</v>
      </c>
      <c r="G23" s="5">
        <v>113.82599999999999</v>
      </c>
      <c r="H23" s="5">
        <v>40.738</v>
      </c>
      <c r="I23" s="5">
        <v>24.329000000000001</v>
      </c>
      <c r="J23" s="5">
        <v>29.404</v>
      </c>
      <c r="K23" s="5">
        <v>68.602000000000004</v>
      </c>
      <c r="L23" s="5">
        <v>122.873</v>
      </c>
      <c r="M23" s="5">
        <v>227.81399999999999</v>
      </c>
      <c r="N23" s="5">
        <v>302.78100000000001</v>
      </c>
      <c r="O23" s="5">
        <f t="shared" si="0"/>
        <v>1897.3080000000002</v>
      </c>
      <c r="P23" s="1"/>
      <c r="Q23" s="4">
        <v>2019</v>
      </c>
      <c r="R23" s="5">
        <v>81.772199999999998</v>
      </c>
      <c r="S23" s="5">
        <v>69.670500000000004</v>
      </c>
      <c r="T23" s="5">
        <v>80.293300000000002</v>
      </c>
      <c r="U23" s="5">
        <v>72.965900000000005</v>
      </c>
      <c r="V23" s="5">
        <v>110.322</v>
      </c>
      <c r="W23" s="5">
        <v>104.2743</v>
      </c>
      <c r="X23" s="5">
        <v>107.2773</v>
      </c>
      <c r="Y23" s="5">
        <v>97.621000000000009</v>
      </c>
      <c r="Z23" s="5">
        <v>94.3108</v>
      </c>
      <c r="AA23" s="5">
        <v>69.044799999999995</v>
      </c>
      <c r="AB23" s="5">
        <v>82.219600000000014</v>
      </c>
      <c r="AC23" s="5">
        <v>60.980100000000007</v>
      </c>
      <c r="AD23" s="5">
        <f t="shared" si="1"/>
        <v>1030.7518</v>
      </c>
      <c r="AE23" s="1"/>
      <c r="AF23" s="1"/>
      <c r="AG23" s="1"/>
      <c r="AH23" s="1"/>
      <c r="AI23" s="1"/>
      <c r="AJ23" s="1"/>
      <c r="AK23" s="1"/>
      <c r="AL23" s="1"/>
      <c r="AM23" s="1"/>
    </row>
    <row r="24" spans="1:39" customFormat="1" x14ac:dyDescent="0.25">
      <c r="A24" s="1"/>
      <c r="B24" s="4">
        <v>2020</v>
      </c>
      <c r="C24" s="5">
        <v>230.38300000000001</v>
      </c>
      <c r="D24" s="5">
        <v>270.74799999999999</v>
      </c>
      <c r="E24" s="5">
        <v>214.08099999999999</v>
      </c>
      <c r="F24" s="5">
        <v>135.054</v>
      </c>
      <c r="G24" s="5">
        <v>90.709000000000003</v>
      </c>
      <c r="H24" s="5">
        <v>33.432000000000002</v>
      </c>
      <c r="I24" s="5">
        <v>24.556000000000001</v>
      </c>
      <c r="J24" s="5">
        <v>35.670999999999999</v>
      </c>
      <c r="K24" s="5">
        <v>66.171999999999997</v>
      </c>
      <c r="L24" s="5">
        <v>102.614</v>
      </c>
      <c r="M24" s="5">
        <v>134.12299999999999</v>
      </c>
      <c r="N24" s="5">
        <v>250.62299999999999</v>
      </c>
      <c r="O24" s="5">
        <f t="shared" si="0"/>
        <v>1588.1660000000002</v>
      </c>
      <c r="P24" s="1"/>
      <c r="Q24" s="4">
        <v>2020</v>
      </c>
      <c r="R24" s="5">
        <v>88.805600000000013</v>
      </c>
      <c r="S24" s="5">
        <v>70.617100000000008</v>
      </c>
      <c r="T24" s="5">
        <v>84.933400000000006</v>
      </c>
      <c r="U24" s="5">
        <v>99.725500000000011</v>
      </c>
      <c r="V24" s="5">
        <v>78.396200000000007</v>
      </c>
      <c r="W24" s="5">
        <v>100.28880000000001</v>
      </c>
      <c r="X24" s="5">
        <v>108.5127</v>
      </c>
      <c r="Y24" s="5">
        <v>94.865900000000011</v>
      </c>
      <c r="Z24" s="5">
        <v>80.198300000000003</v>
      </c>
      <c r="AA24" s="5">
        <v>81.591499999999996</v>
      </c>
      <c r="AB24" s="5">
        <v>64.167600000000007</v>
      </c>
      <c r="AC24" s="5">
        <v>65.980999999999995</v>
      </c>
      <c r="AD24" s="5">
        <f t="shared" si="1"/>
        <v>1018.0836</v>
      </c>
      <c r="AE24" s="1"/>
      <c r="AF24" s="1"/>
      <c r="AG24" s="1"/>
      <c r="AH24" s="1"/>
      <c r="AI24" s="1"/>
      <c r="AJ24" s="1"/>
      <c r="AK24" s="1"/>
      <c r="AL24" s="1"/>
      <c r="AM24" s="1"/>
    </row>
    <row r="25" spans="1:39" customFormat="1" x14ac:dyDescent="0.25">
      <c r="A25" s="1"/>
      <c r="B25" s="4">
        <v>2021</v>
      </c>
      <c r="C25" s="5">
        <v>291.35700000000003</v>
      </c>
      <c r="D25" s="5">
        <v>295.14100000000002</v>
      </c>
      <c r="E25" s="5">
        <v>258.68900000000002</v>
      </c>
      <c r="F25" s="5">
        <v>181.72800000000001</v>
      </c>
      <c r="G25" s="5">
        <v>76.813999999999993</v>
      </c>
      <c r="H25" s="5">
        <v>53.709000000000003</v>
      </c>
      <c r="I25" s="5">
        <v>11.77</v>
      </c>
      <c r="J25" s="5">
        <v>27.635999999999999</v>
      </c>
      <c r="K25" s="5">
        <v>69.653000000000006</v>
      </c>
      <c r="L25" s="5">
        <v>112.126</v>
      </c>
      <c r="M25" s="5">
        <v>244.57900000000001</v>
      </c>
      <c r="N25" s="5">
        <v>324.30200000000002</v>
      </c>
      <c r="O25" s="5">
        <f t="shared" si="0"/>
        <v>1947.5040000000004</v>
      </c>
      <c r="P25" s="1"/>
      <c r="Q25" s="4">
        <v>2021</v>
      </c>
      <c r="R25" s="5">
        <v>68.632899999999992</v>
      </c>
      <c r="S25" s="5">
        <v>63.835900000000009</v>
      </c>
      <c r="T25" s="5">
        <v>74.808300000000003</v>
      </c>
      <c r="U25" s="5">
        <v>72.713200000000001</v>
      </c>
      <c r="V25" s="5">
        <v>107.003</v>
      </c>
      <c r="W25" s="5">
        <v>95.734200000000001</v>
      </c>
      <c r="X25" s="5">
        <v>106.8677</v>
      </c>
      <c r="Y25" s="5">
        <v>92.821700000000007</v>
      </c>
      <c r="Z25" s="5">
        <v>107.57670000000002</v>
      </c>
      <c r="AA25" s="5">
        <v>69.867699999999999</v>
      </c>
      <c r="AB25" s="5">
        <v>60.997299999999996</v>
      </c>
      <c r="AC25" s="5">
        <v>50.207500000000003</v>
      </c>
      <c r="AD25" s="5">
        <f t="shared" si="1"/>
        <v>971.06610000000001</v>
      </c>
      <c r="AE25" s="1"/>
      <c r="AF25" s="1"/>
      <c r="AG25" s="1"/>
      <c r="AH25" s="1"/>
      <c r="AI25" s="1"/>
      <c r="AJ25" s="1"/>
      <c r="AK25" s="1"/>
      <c r="AL25" s="1"/>
      <c r="AM25" s="1"/>
    </row>
    <row r="26" spans="1:39" customFormat="1" x14ac:dyDescent="0.25">
      <c r="A26" s="1"/>
      <c r="B26" s="4" t="s">
        <v>17</v>
      </c>
      <c r="C26" s="5">
        <f>AVERAGE(C5:C25)</f>
        <v>270.44719047619043</v>
      </c>
      <c r="D26" s="5">
        <f t="shared" ref="D26:O26" si="2">AVERAGE(D5:D25)</f>
        <v>265.30490476190471</v>
      </c>
      <c r="E26" s="5">
        <f t="shared" si="2"/>
        <v>241.97723809523814</v>
      </c>
      <c r="F26" s="5">
        <f t="shared" si="2"/>
        <v>156.65795238095239</v>
      </c>
      <c r="G26" s="5">
        <f t="shared" si="2"/>
        <v>94.210047619047629</v>
      </c>
      <c r="H26" s="5">
        <f t="shared" si="2"/>
        <v>36.222428571428573</v>
      </c>
      <c r="I26" s="5">
        <f t="shared" si="2"/>
        <v>23.789142857142856</v>
      </c>
      <c r="J26" s="5">
        <f t="shared" si="2"/>
        <v>36.84271428571428</v>
      </c>
      <c r="K26" s="5">
        <f t="shared" si="2"/>
        <v>71.675000000000011</v>
      </c>
      <c r="L26" s="5">
        <f t="shared" si="2"/>
        <v>132.96142857142857</v>
      </c>
      <c r="M26" s="5">
        <f t="shared" si="2"/>
        <v>184.98838095238096</v>
      </c>
      <c r="N26" s="5">
        <f t="shared" si="2"/>
        <v>248.51057142857141</v>
      </c>
      <c r="O26" s="5">
        <f t="shared" si="2"/>
        <v>1763.587</v>
      </c>
      <c r="P26" s="1"/>
      <c r="Q26" s="4" t="s">
        <v>17</v>
      </c>
      <c r="R26" s="5">
        <f>SUM(R5:R25)</f>
        <v>1413.8412000000001</v>
      </c>
      <c r="S26" s="5">
        <f t="shared" ref="S26:AC26" si="3">SUM(S5:S25)</f>
        <v>1392.9780000000001</v>
      </c>
      <c r="T26" s="5">
        <f t="shared" si="3"/>
        <v>1662.3511999999998</v>
      </c>
      <c r="U26" s="5">
        <f t="shared" si="3"/>
        <v>1687.8458000000001</v>
      </c>
      <c r="V26" s="5">
        <f t="shared" si="3"/>
        <v>1912.3398000000002</v>
      </c>
      <c r="W26" s="5">
        <f t="shared" si="3"/>
        <v>2114.4198000000001</v>
      </c>
      <c r="X26" s="5">
        <f t="shared" si="3"/>
        <v>2200.8007999999995</v>
      </c>
      <c r="Y26" s="5">
        <f t="shared" si="3"/>
        <v>1986.8389999999999</v>
      </c>
      <c r="Z26" s="5">
        <f t="shared" si="3"/>
        <v>1976.809</v>
      </c>
      <c r="AA26" s="5">
        <f t="shared" si="3"/>
        <v>1480.9685999999999</v>
      </c>
      <c r="AB26" s="5">
        <f t="shared" si="3"/>
        <v>1518.0864000000004</v>
      </c>
      <c r="AC26" s="5">
        <f t="shared" si="3"/>
        <v>1273.8163999999999</v>
      </c>
      <c r="AD26" s="5">
        <f>AVERAGE(AD5:AD25)</f>
        <v>981.95695238095266</v>
      </c>
      <c r="AE26" s="1"/>
      <c r="AF26" s="1"/>
      <c r="AG26" s="1"/>
      <c r="AH26" s="1"/>
      <c r="AI26" s="1"/>
      <c r="AJ26" s="1"/>
      <c r="AK26" s="1"/>
      <c r="AL26" s="1"/>
      <c r="AM26" s="1"/>
    </row>
    <row r="28" spans="1:39" customFormat="1" x14ac:dyDescent="0.25">
      <c r="A28" s="1"/>
      <c r="B28" s="2" t="s">
        <v>18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1"/>
      <c r="AF28" s="1"/>
      <c r="AG28" s="1"/>
      <c r="AH28" s="1"/>
      <c r="AI28" s="1"/>
      <c r="AJ28" s="1"/>
      <c r="AK28" s="1"/>
      <c r="AL28" s="1"/>
      <c r="AM28" s="1"/>
    </row>
    <row r="29" spans="1:39" customFormat="1" x14ac:dyDescent="0.25">
      <c r="A29" s="1"/>
      <c r="B29" s="3" t="s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"/>
      <c r="Q29" s="3" t="s">
        <v>2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1"/>
      <c r="AF29" s="1"/>
      <c r="AG29" s="1"/>
      <c r="AH29" s="1"/>
      <c r="AI29" s="1"/>
      <c r="AJ29" s="1"/>
      <c r="AK29" s="1"/>
      <c r="AL29" s="1"/>
      <c r="AM29" s="1"/>
    </row>
    <row r="30" spans="1:39" customFormat="1" x14ac:dyDescent="0.25">
      <c r="A30" s="1"/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9</v>
      </c>
      <c r="I30" s="4" t="s">
        <v>10</v>
      </c>
      <c r="J30" s="4" t="s">
        <v>11</v>
      </c>
      <c r="K30" s="4" t="s">
        <v>12</v>
      </c>
      <c r="L30" s="4" t="s">
        <v>13</v>
      </c>
      <c r="M30" s="4" t="s">
        <v>14</v>
      </c>
      <c r="N30" s="4" t="s">
        <v>15</v>
      </c>
      <c r="O30" s="4" t="s">
        <v>16</v>
      </c>
      <c r="P30" s="1"/>
      <c r="Q30" s="4" t="s">
        <v>3</v>
      </c>
      <c r="R30" s="4" t="s">
        <v>4</v>
      </c>
      <c r="S30" s="4" t="s">
        <v>5</v>
      </c>
      <c r="T30" s="4" t="s">
        <v>6</v>
      </c>
      <c r="U30" s="4" t="s">
        <v>7</v>
      </c>
      <c r="V30" s="4" t="s">
        <v>8</v>
      </c>
      <c r="W30" s="4" t="s">
        <v>9</v>
      </c>
      <c r="X30" s="4" t="s">
        <v>10</v>
      </c>
      <c r="Y30" s="4" t="s">
        <v>11</v>
      </c>
      <c r="Z30" s="4" t="s">
        <v>12</v>
      </c>
      <c r="AA30" s="4" t="s">
        <v>13</v>
      </c>
      <c r="AB30" s="4" t="s">
        <v>14</v>
      </c>
      <c r="AC30" s="4" t="s">
        <v>15</v>
      </c>
      <c r="AD30" s="4" t="s">
        <v>16</v>
      </c>
      <c r="AE30" s="1"/>
      <c r="AF30" s="1"/>
      <c r="AG30" s="1"/>
      <c r="AH30" s="1"/>
      <c r="AI30" s="1"/>
      <c r="AJ30" s="1"/>
      <c r="AK30" s="1"/>
      <c r="AL30" s="1"/>
      <c r="AM30" s="1"/>
    </row>
    <row r="31" spans="1:39" customFormat="1" x14ac:dyDescent="0.25">
      <c r="A31" s="1"/>
      <c r="B31" s="4">
        <v>2001</v>
      </c>
      <c r="C31" s="8">
        <v>165.33500000000001</v>
      </c>
      <c r="D31" s="8">
        <v>116.158</v>
      </c>
      <c r="E31" s="8">
        <v>206.21899999999999</v>
      </c>
      <c r="F31" s="8">
        <v>264.15600000000001</v>
      </c>
      <c r="G31" s="8">
        <v>374.053</v>
      </c>
      <c r="H31" s="8">
        <v>293.71800000000002</v>
      </c>
      <c r="I31" s="8">
        <v>264.17599999999999</v>
      </c>
      <c r="J31" s="8">
        <v>213.327</v>
      </c>
      <c r="K31" s="8">
        <v>195.762</v>
      </c>
      <c r="L31" s="8">
        <v>132.714</v>
      </c>
      <c r="M31" s="8">
        <v>126.88200000000001</v>
      </c>
      <c r="N31" s="8">
        <v>219.65600000000001</v>
      </c>
      <c r="O31" s="5">
        <f>SUM(C31:N31)</f>
        <v>2572.1559999999999</v>
      </c>
      <c r="P31" s="1"/>
      <c r="Q31" s="4">
        <v>2001</v>
      </c>
      <c r="R31" s="5">
        <v>105.80709999999999</v>
      </c>
      <c r="S31" s="5">
        <v>90.345500000000015</v>
      </c>
      <c r="T31" s="5">
        <v>91.941400000000002</v>
      </c>
      <c r="U31" s="5">
        <v>55.210599999999999</v>
      </c>
      <c r="V31" s="5">
        <v>60.312000000000005</v>
      </c>
      <c r="W31" s="5">
        <v>33.588200000000001</v>
      </c>
      <c r="X31" s="5">
        <v>95.855700000000013</v>
      </c>
      <c r="Y31" s="5">
        <v>111.59710000000001</v>
      </c>
      <c r="Z31" s="5">
        <v>112.21020000000001</v>
      </c>
      <c r="AA31" s="5">
        <v>75.149500000000003</v>
      </c>
      <c r="AB31" s="5">
        <v>113.44069999999999</v>
      </c>
      <c r="AC31" s="5">
        <v>57.823299999999996</v>
      </c>
      <c r="AD31" s="5">
        <f>SUM(R31:AC31)</f>
        <v>1003.2813</v>
      </c>
      <c r="AE31" s="1"/>
      <c r="AF31" s="1"/>
      <c r="AG31" s="1"/>
      <c r="AH31" s="1"/>
      <c r="AI31" s="1"/>
      <c r="AJ31" s="1"/>
      <c r="AK31" s="1"/>
      <c r="AL31" s="1"/>
      <c r="AM31" s="1"/>
    </row>
    <row r="32" spans="1:39" customFormat="1" x14ac:dyDescent="0.25">
      <c r="A32" s="1"/>
      <c r="B32" s="4">
        <v>2002</v>
      </c>
      <c r="C32" s="8">
        <v>130.61500000000001</v>
      </c>
      <c r="D32" s="8">
        <v>120.592</v>
      </c>
      <c r="E32" s="8">
        <v>256.33600000000001</v>
      </c>
      <c r="F32" s="8">
        <v>339.35300000000001</v>
      </c>
      <c r="G32" s="8">
        <v>404.78500000000003</v>
      </c>
      <c r="H32" s="8">
        <v>357.34899999999999</v>
      </c>
      <c r="I32" s="8">
        <v>275.67200000000003</v>
      </c>
      <c r="J32" s="8">
        <v>219.011</v>
      </c>
      <c r="K32" s="8">
        <v>148.06100000000001</v>
      </c>
      <c r="L32" s="8">
        <v>162.797</v>
      </c>
      <c r="M32" s="8">
        <v>168.42599999999999</v>
      </c>
      <c r="N32" s="8">
        <v>152.20699999999999</v>
      </c>
      <c r="O32" s="5">
        <f t="shared" ref="O32:O51" si="4">SUM(C32:N32)</f>
        <v>2735.2040000000002</v>
      </c>
      <c r="P32" s="1"/>
      <c r="Q32" s="4">
        <v>2002</v>
      </c>
      <c r="R32" s="5">
        <v>102.32560000000001</v>
      </c>
      <c r="S32" s="5">
        <v>65.337199999999996</v>
      </c>
      <c r="T32" s="5">
        <v>35.9026</v>
      </c>
      <c r="U32" s="5">
        <v>59.552599999999998</v>
      </c>
      <c r="V32" s="5">
        <v>56.126400000000004</v>
      </c>
      <c r="W32" s="5">
        <v>76.049599999999998</v>
      </c>
      <c r="X32" s="5">
        <v>122.33940000000001</v>
      </c>
      <c r="Y32" s="5">
        <v>122.13679999999999</v>
      </c>
      <c r="Z32" s="5">
        <v>143.4641</v>
      </c>
      <c r="AA32" s="5">
        <v>78.655300000000011</v>
      </c>
      <c r="AB32" s="5">
        <v>117.45310000000001</v>
      </c>
      <c r="AC32" s="5">
        <v>91.953400000000002</v>
      </c>
      <c r="AD32" s="5">
        <f t="shared" ref="AD32:AD51" si="5">SUM(R32:AC32)</f>
        <v>1071.2961</v>
      </c>
      <c r="AE32" s="1"/>
      <c r="AF32" s="1"/>
      <c r="AG32" s="1"/>
      <c r="AH32" s="1"/>
      <c r="AI32" s="1"/>
      <c r="AJ32" s="1"/>
      <c r="AK32" s="1"/>
      <c r="AL32" s="1"/>
      <c r="AM32" s="1"/>
    </row>
    <row r="33" spans="1:39" customFormat="1" x14ac:dyDescent="0.25">
      <c r="A33" s="1"/>
      <c r="B33" s="4">
        <v>2003</v>
      </c>
      <c r="C33" s="8">
        <v>72.215000000000003</v>
      </c>
      <c r="D33" s="8">
        <v>115.349</v>
      </c>
      <c r="E33" s="8">
        <v>176.416</v>
      </c>
      <c r="F33" s="8">
        <v>295.48</v>
      </c>
      <c r="G33" s="8">
        <v>379.91399999999999</v>
      </c>
      <c r="H33" s="8">
        <v>311.44900000000001</v>
      </c>
      <c r="I33" s="8">
        <v>293.529</v>
      </c>
      <c r="J33" s="8">
        <v>223.28299999999999</v>
      </c>
      <c r="K33" s="8">
        <v>196.60599999999999</v>
      </c>
      <c r="L33" s="8">
        <v>162.40299999999999</v>
      </c>
      <c r="M33" s="8">
        <v>165.04</v>
      </c>
      <c r="N33" s="8">
        <v>118.85899999999999</v>
      </c>
      <c r="O33" s="5">
        <f t="shared" si="4"/>
        <v>2510.5429999999997</v>
      </c>
      <c r="P33" s="1"/>
      <c r="Q33" s="4">
        <v>2003</v>
      </c>
      <c r="R33" s="5">
        <v>144.15709999999999</v>
      </c>
      <c r="S33" s="5">
        <v>91.190600000000003</v>
      </c>
      <c r="T33" s="5">
        <v>68.722500000000011</v>
      </c>
      <c r="U33" s="5">
        <v>60.709500000000006</v>
      </c>
      <c r="V33" s="5">
        <v>66.892399999999995</v>
      </c>
      <c r="W33" s="5">
        <v>68.031800000000004</v>
      </c>
      <c r="X33" s="5">
        <v>100.59930000000001</v>
      </c>
      <c r="Y33" s="5">
        <v>119.23130000000002</v>
      </c>
      <c r="Z33" s="5">
        <v>110.00709999999999</v>
      </c>
      <c r="AA33" s="5">
        <v>69.892600000000002</v>
      </c>
      <c r="AB33" s="5">
        <v>105.0317</v>
      </c>
      <c r="AC33" s="5">
        <v>94.705600000000004</v>
      </c>
      <c r="AD33" s="5">
        <f t="shared" si="5"/>
        <v>1099.1714999999999</v>
      </c>
      <c r="AE33" s="1"/>
      <c r="AF33" s="1"/>
      <c r="AG33" s="1"/>
      <c r="AH33" s="1"/>
      <c r="AI33" s="1"/>
      <c r="AJ33" s="1"/>
      <c r="AK33" s="1"/>
      <c r="AL33" s="1"/>
      <c r="AM33" s="1"/>
    </row>
    <row r="34" spans="1:39" customFormat="1" x14ac:dyDescent="0.25">
      <c r="A34" s="1"/>
      <c r="B34" s="4">
        <v>2004</v>
      </c>
      <c r="C34" s="8">
        <v>124.643</v>
      </c>
      <c r="D34" s="8">
        <v>140.75</v>
      </c>
      <c r="E34" s="8">
        <v>218.381</v>
      </c>
      <c r="F34" s="8">
        <v>301.68099999999998</v>
      </c>
      <c r="G34" s="8">
        <v>394.48899999999998</v>
      </c>
      <c r="H34" s="8">
        <v>287.779</v>
      </c>
      <c r="I34" s="8">
        <v>293.14499999999998</v>
      </c>
      <c r="J34" s="8">
        <v>233.751</v>
      </c>
      <c r="K34" s="8">
        <v>204.14</v>
      </c>
      <c r="L34" s="8">
        <v>183.768</v>
      </c>
      <c r="M34" s="8">
        <v>133.43700000000001</v>
      </c>
      <c r="N34" s="8">
        <v>131.15600000000001</v>
      </c>
      <c r="O34" s="5">
        <f t="shared" si="4"/>
        <v>2647.12</v>
      </c>
      <c r="P34" s="1"/>
      <c r="Q34" s="4">
        <v>2004</v>
      </c>
      <c r="R34" s="5">
        <v>103.35480000000001</v>
      </c>
      <c r="S34" s="5">
        <v>86.724300000000014</v>
      </c>
      <c r="T34" s="5">
        <v>65.509900000000002</v>
      </c>
      <c r="U34" s="5">
        <v>76.635300000000001</v>
      </c>
      <c r="V34" s="5">
        <v>50.587800000000001</v>
      </c>
      <c r="W34" s="5">
        <v>108.73140000000001</v>
      </c>
      <c r="X34" s="5">
        <v>98.259900000000016</v>
      </c>
      <c r="Y34" s="5">
        <v>133.60150000000002</v>
      </c>
      <c r="Z34" s="5">
        <v>94.399400000000014</v>
      </c>
      <c r="AA34" s="5">
        <v>116.07040000000001</v>
      </c>
      <c r="AB34" s="5">
        <v>74.014099999999999</v>
      </c>
      <c r="AC34" s="5">
        <v>93.886900000000011</v>
      </c>
      <c r="AD34" s="5">
        <f t="shared" si="5"/>
        <v>1101.7757000000001</v>
      </c>
      <c r="AE34" s="1"/>
      <c r="AF34" s="1"/>
      <c r="AG34" s="1"/>
      <c r="AH34" s="1"/>
      <c r="AI34" s="1"/>
      <c r="AJ34" s="1"/>
      <c r="AK34" s="1"/>
      <c r="AL34" s="1"/>
      <c r="AM34" s="1"/>
    </row>
    <row r="35" spans="1:39" customFormat="1" x14ac:dyDescent="0.25">
      <c r="A35" s="1"/>
      <c r="B35" s="4">
        <v>2005</v>
      </c>
      <c r="C35" s="8">
        <v>187.39500000000001</v>
      </c>
      <c r="D35" s="8">
        <v>233.30799999999999</v>
      </c>
      <c r="E35" s="8">
        <v>209.863</v>
      </c>
      <c r="F35" s="8">
        <v>370.416</v>
      </c>
      <c r="G35" s="8">
        <v>333.83800000000002</v>
      </c>
      <c r="H35" s="8">
        <v>255.41499999999999</v>
      </c>
      <c r="I35" s="8">
        <v>254.279</v>
      </c>
      <c r="J35" s="8">
        <v>222.59</v>
      </c>
      <c r="K35" s="8">
        <v>147.495</v>
      </c>
      <c r="L35" s="8">
        <v>155.58500000000001</v>
      </c>
      <c r="M35" s="8">
        <v>205.958</v>
      </c>
      <c r="N35" s="8">
        <v>253.92500000000001</v>
      </c>
      <c r="O35" s="5">
        <f t="shared" si="4"/>
        <v>2830.067</v>
      </c>
      <c r="P35" s="1"/>
      <c r="Q35" s="4">
        <v>2005</v>
      </c>
      <c r="R35" s="5">
        <v>98.787300000000016</v>
      </c>
      <c r="S35" s="5">
        <v>64.499700000000004</v>
      </c>
      <c r="T35" s="5">
        <v>79.540900000000008</v>
      </c>
      <c r="U35" s="5">
        <v>34.468499999999999</v>
      </c>
      <c r="V35" s="5">
        <v>66.642499999999998</v>
      </c>
      <c r="W35" s="5">
        <v>99.688500000000005</v>
      </c>
      <c r="X35" s="5">
        <v>100.4074</v>
      </c>
      <c r="Y35" s="5">
        <v>107.11880000000002</v>
      </c>
      <c r="Z35" s="5">
        <v>124.54730000000001</v>
      </c>
      <c r="AA35" s="5">
        <v>71.755700000000004</v>
      </c>
      <c r="AB35" s="5">
        <v>70.094899999999996</v>
      </c>
      <c r="AC35" s="5">
        <v>64.978400000000008</v>
      </c>
      <c r="AD35" s="5">
        <f t="shared" si="5"/>
        <v>982.5299</v>
      </c>
      <c r="AE35" s="1"/>
      <c r="AF35" s="1"/>
      <c r="AG35" s="1"/>
      <c r="AH35" s="1"/>
      <c r="AI35" s="1"/>
      <c r="AJ35" s="1"/>
      <c r="AK35" s="1"/>
      <c r="AL35" s="1"/>
      <c r="AM35" s="1"/>
    </row>
    <row r="36" spans="1:39" customFormat="1" x14ac:dyDescent="0.25">
      <c r="A36" s="1"/>
      <c r="B36" s="4">
        <v>2006</v>
      </c>
      <c r="C36" s="8">
        <v>293.16199999999998</v>
      </c>
      <c r="D36" s="8">
        <v>165.52799999999999</v>
      </c>
      <c r="E36" s="8">
        <v>198.23</v>
      </c>
      <c r="F36" s="8">
        <v>230.542</v>
      </c>
      <c r="G36" s="8">
        <v>408.94400000000002</v>
      </c>
      <c r="H36" s="8">
        <v>338.21</v>
      </c>
      <c r="I36" s="8">
        <v>320.50900000000001</v>
      </c>
      <c r="J36" s="8">
        <v>213.661</v>
      </c>
      <c r="K36" s="8">
        <v>169.97</v>
      </c>
      <c r="L36" s="8">
        <v>142.566</v>
      </c>
      <c r="M36" s="8">
        <v>219.03100000000001</v>
      </c>
      <c r="N36" s="8">
        <v>149.98500000000001</v>
      </c>
      <c r="O36" s="5">
        <f t="shared" si="4"/>
        <v>2850.3379999999997</v>
      </c>
      <c r="P36" s="1"/>
      <c r="Q36" s="4">
        <v>2006</v>
      </c>
      <c r="R36" s="5">
        <v>65.989999999999995</v>
      </c>
      <c r="S36" s="5">
        <v>90.8185</v>
      </c>
      <c r="T36" s="5">
        <v>89.89370000000001</v>
      </c>
      <c r="U36" s="5">
        <v>60.634700000000002</v>
      </c>
      <c r="V36" s="5">
        <v>52.848700000000001</v>
      </c>
      <c r="W36" s="5">
        <v>90.228499999999997</v>
      </c>
      <c r="X36" s="5">
        <v>100.7433</v>
      </c>
      <c r="Y36" s="5">
        <v>128.91230000000002</v>
      </c>
      <c r="Z36" s="5">
        <v>131.7132</v>
      </c>
      <c r="AA36" s="5">
        <v>80.799700000000001</v>
      </c>
      <c r="AB36" s="5">
        <v>81.244700000000009</v>
      </c>
      <c r="AC36" s="5">
        <v>87.687600000000003</v>
      </c>
      <c r="AD36" s="5">
        <f t="shared" si="5"/>
        <v>1061.5149000000001</v>
      </c>
      <c r="AE36" s="1"/>
      <c r="AF36" s="1"/>
      <c r="AG36" s="1"/>
      <c r="AH36" s="1"/>
      <c r="AI36" s="1"/>
      <c r="AJ36" s="1"/>
      <c r="AK36" s="1"/>
      <c r="AL36" s="1"/>
      <c r="AM36" s="1"/>
    </row>
    <row r="37" spans="1:39" customFormat="1" x14ac:dyDescent="0.25">
      <c r="A37" s="1"/>
      <c r="B37" s="4">
        <v>2007</v>
      </c>
      <c r="C37" s="8">
        <v>128.40600000000001</v>
      </c>
      <c r="D37" s="8">
        <v>61.15</v>
      </c>
      <c r="E37" s="8">
        <v>242.822</v>
      </c>
      <c r="F37" s="8">
        <v>296.22500000000002</v>
      </c>
      <c r="G37" s="8">
        <v>368.673</v>
      </c>
      <c r="H37" s="8">
        <v>338.66899999999998</v>
      </c>
      <c r="I37" s="8">
        <v>267.73899999999998</v>
      </c>
      <c r="J37" s="8">
        <v>253.47800000000001</v>
      </c>
      <c r="K37" s="8">
        <v>206.25399999999999</v>
      </c>
      <c r="L37" s="8">
        <v>197.083</v>
      </c>
      <c r="M37" s="8">
        <v>138.59899999999999</v>
      </c>
      <c r="N37" s="8">
        <v>246.989</v>
      </c>
      <c r="O37" s="5">
        <f t="shared" si="4"/>
        <v>2746.0870000000004</v>
      </c>
      <c r="P37" s="1"/>
      <c r="Q37" s="4">
        <v>2007</v>
      </c>
      <c r="R37" s="5">
        <v>109.46400000000001</v>
      </c>
      <c r="S37" s="5">
        <v>131.76250000000002</v>
      </c>
      <c r="T37" s="5">
        <v>68.614500000000007</v>
      </c>
      <c r="U37" s="5">
        <v>59.689200000000007</v>
      </c>
      <c r="V37" s="5">
        <v>59.2699</v>
      </c>
      <c r="W37" s="5">
        <v>85.769800000000004</v>
      </c>
      <c r="X37" s="5">
        <v>107.5407</v>
      </c>
      <c r="Y37" s="5">
        <v>102.7133</v>
      </c>
      <c r="Z37" s="5">
        <v>104.97919999999999</v>
      </c>
      <c r="AA37" s="5">
        <v>66.591999999999999</v>
      </c>
      <c r="AB37" s="5">
        <v>100.7595</v>
      </c>
      <c r="AC37" s="5">
        <v>67.5501</v>
      </c>
      <c r="AD37" s="5">
        <f t="shared" si="5"/>
        <v>1064.7047</v>
      </c>
      <c r="AE37" s="1"/>
      <c r="AF37" s="1"/>
      <c r="AG37" s="1"/>
      <c r="AH37" s="1"/>
      <c r="AI37" s="1"/>
      <c r="AJ37" s="1"/>
      <c r="AK37" s="1"/>
      <c r="AL37" s="1"/>
      <c r="AM37" s="1"/>
    </row>
    <row r="38" spans="1:39" customFormat="1" x14ac:dyDescent="0.25">
      <c r="A38" s="1"/>
      <c r="B38" s="4">
        <v>2008</v>
      </c>
      <c r="C38" s="8">
        <v>150.256</v>
      </c>
      <c r="D38" s="8">
        <v>209.83799999999999</v>
      </c>
      <c r="E38" s="8">
        <v>193.679</v>
      </c>
      <c r="F38" s="8">
        <v>218.71799999999999</v>
      </c>
      <c r="G38" s="8">
        <v>384.19299999999998</v>
      </c>
      <c r="H38" s="8">
        <v>308.608</v>
      </c>
      <c r="I38" s="8">
        <v>318.17200000000003</v>
      </c>
      <c r="J38" s="8">
        <v>220.733</v>
      </c>
      <c r="K38" s="8">
        <v>188.34200000000001</v>
      </c>
      <c r="L38" s="8">
        <v>203.61099999999999</v>
      </c>
      <c r="M38" s="8">
        <v>200.63900000000001</v>
      </c>
      <c r="N38" s="8">
        <v>278.14</v>
      </c>
      <c r="O38" s="5">
        <f t="shared" si="4"/>
        <v>2874.9289999999996</v>
      </c>
      <c r="P38" s="1"/>
      <c r="Q38" s="4">
        <v>2008</v>
      </c>
      <c r="R38" s="5">
        <v>102.75160000000001</v>
      </c>
      <c r="S38" s="5">
        <v>79.173699999999997</v>
      </c>
      <c r="T38" s="5">
        <v>71.641400000000004</v>
      </c>
      <c r="U38" s="5">
        <v>64.331500000000005</v>
      </c>
      <c r="V38" s="5">
        <v>39.083300000000008</v>
      </c>
      <c r="W38" s="5">
        <v>61.203000000000003</v>
      </c>
      <c r="X38" s="5">
        <v>96.268100000000004</v>
      </c>
      <c r="Y38" s="5">
        <v>111.527</v>
      </c>
      <c r="Z38" s="5">
        <v>115.80470000000001</v>
      </c>
      <c r="AA38" s="5">
        <v>102.50060000000002</v>
      </c>
      <c r="AB38" s="5">
        <v>51.061900000000009</v>
      </c>
      <c r="AC38" s="5">
        <v>57.209000000000003</v>
      </c>
      <c r="AD38" s="5">
        <f t="shared" si="5"/>
        <v>952.55580000000009</v>
      </c>
      <c r="AE38" s="1"/>
      <c r="AF38" s="1"/>
      <c r="AG38" s="1"/>
      <c r="AH38" s="1"/>
      <c r="AI38" s="1"/>
      <c r="AJ38" s="1"/>
      <c r="AK38" s="1"/>
      <c r="AL38" s="1"/>
      <c r="AM38" s="1"/>
    </row>
    <row r="39" spans="1:39" customFormat="1" x14ac:dyDescent="0.25">
      <c r="A39" s="1"/>
      <c r="B39" s="4">
        <v>2009</v>
      </c>
      <c r="C39" s="8">
        <v>260.36</v>
      </c>
      <c r="D39" s="8">
        <v>175.71199999999999</v>
      </c>
      <c r="E39" s="8">
        <v>252.18299999999999</v>
      </c>
      <c r="F39" s="8">
        <v>251.185</v>
      </c>
      <c r="G39" s="8">
        <v>228.227</v>
      </c>
      <c r="H39" s="8">
        <v>373.87</v>
      </c>
      <c r="I39" s="8">
        <v>252.21799999999999</v>
      </c>
      <c r="J39" s="8">
        <v>202.398</v>
      </c>
      <c r="K39" s="8">
        <v>135.62200000000001</v>
      </c>
      <c r="L39" s="8">
        <v>141.012</v>
      </c>
      <c r="M39" s="8">
        <v>109.264</v>
      </c>
      <c r="N39" s="8">
        <v>124.251</v>
      </c>
      <c r="O39" s="5">
        <f t="shared" si="4"/>
        <v>2506.3020000000006</v>
      </c>
      <c r="P39" s="1"/>
      <c r="Q39" s="4">
        <v>2009</v>
      </c>
      <c r="R39" s="5">
        <v>66.594200000000001</v>
      </c>
      <c r="S39" s="5">
        <v>77.801300000000012</v>
      </c>
      <c r="T39" s="5">
        <v>63.5396</v>
      </c>
      <c r="U39" s="5">
        <v>65.104399999999998</v>
      </c>
      <c r="V39" s="5">
        <v>91.664800000000014</v>
      </c>
      <c r="W39" s="5">
        <v>61.613100000000003</v>
      </c>
      <c r="X39" s="5">
        <v>121.27890000000001</v>
      </c>
      <c r="Y39" s="5">
        <v>123.8886</v>
      </c>
      <c r="Z39" s="5">
        <v>131.82339999999999</v>
      </c>
      <c r="AA39" s="5">
        <v>82.8977</v>
      </c>
      <c r="AB39" s="5">
        <v>110.70370000000001</v>
      </c>
      <c r="AC39" s="5">
        <v>90.025300000000016</v>
      </c>
      <c r="AD39" s="5">
        <f t="shared" si="5"/>
        <v>1086.9349999999999</v>
      </c>
      <c r="AE39" s="1"/>
      <c r="AF39" s="1"/>
      <c r="AK39" s="1"/>
      <c r="AL39" s="1"/>
      <c r="AM39" s="1"/>
    </row>
    <row r="40" spans="1:39" customFormat="1" x14ac:dyDescent="0.25">
      <c r="A40" s="1"/>
      <c r="B40" s="4">
        <v>2010</v>
      </c>
      <c r="C40" s="8">
        <v>109.756</v>
      </c>
      <c r="D40" s="8">
        <v>159.91499999999999</v>
      </c>
      <c r="E40" s="8">
        <v>184.917</v>
      </c>
      <c r="F40" s="8">
        <v>374.22399999999999</v>
      </c>
      <c r="G40" s="8">
        <v>331.68400000000003</v>
      </c>
      <c r="H40" s="8">
        <v>314.86099999999999</v>
      </c>
      <c r="I40" s="8">
        <v>280.09500000000003</v>
      </c>
      <c r="J40" s="8">
        <v>200.203</v>
      </c>
      <c r="K40" s="8">
        <v>152.20500000000001</v>
      </c>
      <c r="L40" s="8">
        <v>145.60599999999999</v>
      </c>
      <c r="M40" s="8">
        <v>201.018</v>
      </c>
      <c r="N40" s="8">
        <v>207.74</v>
      </c>
      <c r="O40" s="5">
        <f t="shared" si="4"/>
        <v>2662.2240000000002</v>
      </c>
      <c r="P40" s="1"/>
      <c r="Q40" s="4">
        <v>2010</v>
      </c>
      <c r="R40" s="5">
        <v>121.56210000000002</v>
      </c>
      <c r="S40" s="5">
        <v>70.246400000000008</v>
      </c>
      <c r="T40" s="5">
        <v>82.808199999999999</v>
      </c>
      <c r="U40" s="5">
        <v>34.997800000000005</v>
      </c>
      <c r="V40" s="5">
        <v>59.521700000000003</v>
      </c>
      <c r="W40" s="5">
        <v>86.037199999999999</v>
      </c>
      <c r="X40" s="5">
        <v>89.43310000000001</v>
      </c>
      <c r="Y40" s="5">
        <v>88.681899999999999</v>
      </c>
      <c r="Z40" s="5">
        <v>108.29960000000001</v>
      </c>
      <c r="AA40" s="5">
        <v>73.995699999999999</v>
      </c>
      <c r="AB40" s="5">
        <v>79.591700000000003</v>
      </c>
      <c r="AC40" s="5">
        <v>74.0107</v>
      </c>
      <c r="AD40" s="5">
        <f t="shared" si="5"/>
        <v>969.18610000000012</v>
      </c>
      <c r="AE40" s="1"/>
      <c r="AF40" s="1"/>
      <c r="AK40" s="1"/>
      <c r="AL40" s="1"/>
      <c r="AM40" s="1"/>
    </row>
    <row r="41" spans="1:39" customFormat="1" x14ac:dyDescent="0.25">
      <c r="A41" s="1"/>
      <c r="B41" s="4">
        <v>2011</v>
      </c>
      <c r="C41" s="8">
        <v>185.751</v>
      </c>
      <c r="D41" s="8">
        <v>216.83699999999999</v>
      </c>
      <c r="E41" s="8">
        <v>249.22900000000001</v>
      </c>
      <c r="F41" s="8">
        <v>270.46499999999997</v>
      </c>
      <c r="G41" s="8">
        <v>412.99799999999999</v>
      </c>
      <c r="H41" s="8">
        <v>311.44499999999999</v>
      </c>
      <c r="I41" s="8">
        <v>254.697</v>
      </c>
      <c r="J41" s="8">
        <v>170.57</v>
      </c>
      <c r="K41" s="8">
        <v>178.30099999999999</v>
      </c>
      <c r="L41" s="8">
        <v>184.11099999999999</v>
      </c>
      <c r="M41" s="8">
        <v>203.684</v>
      </c>
      <c r="N41" s="8">
        <v>178.25899999999999</v>
      </c>
      <c r="O41" s="5">
        <f t="shared" si="4"/>
        <v>2816.3470000000002</v>
      </c>
      <c r="P41" s="1"/>
      <c r="Q41" s="4">
        <v>2011</v>
      </c>
      <c r="R41" s="5">
        <v>94.557400000000001</v>
      </c>
      <c r="S41" s="5">
        <v>67.09320000000001</v>
      </c>
      <c r="T41" s="5">
        <v>67.900500000000008</v>
      </c>
      <c r="U41" s="5">
        <v>49.604300000000002</v>
      </c>
      <c r="V41" s="5">
        <v>46.174900000000008</v>
      </c>
      <c r="W41" s="5">
        <v>81.187100000000001</v>
      </c>
      <c r="X41" s="5">
        <v>110.32780000000001</v>
      </c>
      <c r="Y41" s="5">
        <v>129.6431</v>
      </c>
      <c r="Z41" s="5">
        <v>103.70530000000002</v>
      </c>
      <c r="AA41" s="5">
        <v>63.3506</v>
      </c>
      <c r="AB41" s="5">
        <v>77.558500000000009</v>
      </c>
      <c r="AC41" s="5">
        <v>88.226600000000005</v>
      </c>
      <c r="AD41" s="5">
        <f t="shared" si="5"/>
        <v>979.32929999999999</v>
      </c>
      <c r="AE41" s="1"/>
      <c r="AF41" s="1"/>
      <c r="AK41" s="1"/>
      <c r="AL41" s="1"/>
      <c r="AM41" s="1"/>
    </row>
    <row r="42" spans="1:39" customFormat="1" x14ac:dyDescent="0.25">
      <c r="A42" s="1"/>
      <c r="B42" s="4">
        <v>2012</v>
      </c>
      <c r="C42" s="8">
        <v>230.42099999999999</v>
      </c>
      <c r="D42" s="8">
        <v>235.13499999999999</v>
      </c>
      <c r="E42" s="8">
        <v>274.27699999999999</v>
      </c>
      <c r="F42" s="8">
        <v>332.45299999999997</v>
      </c>
      <c r="G42" s="8">
        <v>327.613</v>
      </c>
      <c r="H42" s="8">
        <v>240.62899999999999</v>
      </c>
      <c r="I42" s="8">
        <v>292.39</v>
      </c>
      <c r="J42" s="8">
        <v>194.70500000000001</v>
      </c>
      <c r="K42" s="8">
        <v>164.39400000000001</v>
      </c>
      <c r="L42" s="8">
        <v>154.81800000000001</v>
      </c>
      <c r="M42" s="8">
        <v>149.946</v>
      </c>
      <c r="N42" s="8">
        <v>192.57</v>
      </c>
      <c r="O42" s="5">
        <f t="shared" si="4"/>
        <v>2789.3510000000001</v>
      </c>
      <c r="P42" s="1"/>
      <c r="Q42" s="4">
        <v>2012</v>
      </c>
      <c r="R42" s="5">
        <v>74.634</v>
      </c>
      <c r="S42" s="5">
        <v>72.207599999999999</v>
      </c>
      <c r="T42" s="5">
        <v>62.327200000000005</v>
      </c>
      <c r="U42" s="5">
        <v>48.164500000000004</v>
      </c>
      <c r="V42" s="5">
        <v>59.911000000000001</v>
      </c>
      <c r="W42" s="5">
        <v>94.738100000000003</v>
      </c>
      <c r="X42" s="5">
        <v>89.605500000000006</v>
      </c>
      <c r="Y42" s="5">
        <v>112.23340000000002</v>
      </c>
      <c r="Z42" s="5">
        <v>116.4418</v>
      </c>
      <c r="AA42" s="5">
        <v>98.907300000000006</v>
      </c>
      <c r="AB42" s="5">
        <v>66.7376</v>
      </c>
      <c r="AC42" s="5">
        <v>86.543900000000008</v>
      </c>
      <c r="AD42" s="5">
        <f t="shared" si="5"/>
        <v>982.45190000000014</v>
      </c>
      <c r="AE42" s="1"/>
      <c r="AF42" s="1"/>
      <c r="AK42" s="1"/>
      <c r="AL42" s="1"/>
      <c r="AM42" s="1"/>
    </row>
    <row r="43" spans="1:39" customFormat="1" x14ac:dyDescent="0.25">
      <c r="A43" s="1"/>
      <c r="B43" s="4">
        <v>2013</v>
      </c>
      <c r="C43" s="8">
        <v>120.655</v>
      </c>
      <c r="D43" s="8">
        <v>299.99299999999999</v>
      </c>
      <c r="E43" s="8">
        <v>205.285</v>
      </c>
      <c r="F43" s="8">
        <v>291.44799999999998</v>
      </c>
      <c r="G43" s="8">
        <v>380.17200000000003</v>
      </c>
      <c r="H43" s="8">
        <v>277.24099999999999</v>
      </c>
      <c r="I43" s="8">
        <v>256.56900000000002</v>
      </c>
      <c r="J43" s="8">
        <v>273.37700000000001</v>
      </c>
      <c r="K43" s="8">
        <v>196.18899999999999</v>
      </c>
      <c r="L43" s="8">
        <v>132.18600000000001</v>
      </c>
      <c r="M43" s="8">
        <v>221.24299999999999</v>
      </c>
      <c r="N43" s="8">
        <v>150.81100000000001</v>
      </c>
      <c r="O43" s="5">
        <f t="shared" si="4"/>
        <v>2805.1689999999999</v>
      </c>
      <c r="P43" s="1"/>
      <c r="Q43" s="4">
        <v>2013</v>
      </c>
      <c r="R43" s="5">
        <v>111.47460000000001</v>
      </c>
      <c r="S43" s="5">
        <v>56.275000000000006</v>
      </c>
      <c r="T43" s="5">
        <v>88.497100000000003</v>
      </c>
      <c r="U43" s="5">
        <v>49.580399999999997</v>
      </c>
      <c r="V43" s="5">
        <v>66.383900000000011</v>
      </c>
      <c r="W43" s="5">
        <v>91.496700000000004</v>
      </c>
      <c r="X43" s="5">
        <v>96.259299999999996</v>
      </c>
      <c r="Y43" s="5">
        <v>90.673400000000015</v>
      </c>
      <c r="Z43" s="5">
        <v>106.8954</v>
      </c>
      <c r="AA43" s="5">
        <v>79.306899999999999</v>
      </c>
      <c r="AB43" s="5">
        <v>82.687300000000008</v>
      </c>
      <c r="AC43" s="5">
        <v>89.789700000000011</v>
      </c>
      <c r="AD43" s="5">
        <f t="shared" si="5"/>
        <v>1009.3197000000002</v>
      </c>
      <c r="AE43" s="1"/>
      <c r="AF43" s="1"/>
      <c r="AK43" s="1"/>
      <c r="AL43" s="1"/>
      <c r="AM43" s="1"/>
    </row>
    <row r="44" spans="1:39" customFormat="1" x14ac:dyDescent="0.25">
      <c r="A44" s="1"/>
      <c r="B44" s="4">
        <v>2014</v>
      </c>
      <c r="C44" s="8">
        <v>167.69900000000001</v>
      </c>
      <c r="D44" s="8">
        <v>161.47900000000001</v>
      </c>
      <c r="E44" s="8">
        <v>213.87</v>
      </c>
      <c r="F44" s="8">
        <v>306.24299999999999</v>
      </c>
      <c r="G44" s="8">
        <v>357.36200000000002</v>
      </c>
      <c r="H44" s="8">
        <v>283.339</v>
      </c>
      <c r="I44" s="8">
        <v>205.32</v>
      </c>
      <c r="J44" s="8">
        <v>255.30199999999999</v>
      </c>
      <c r="K44" s="8">
        <v>132.37100000000001</v>
      </c>
      <c r="L44" s="8">
        <v>180.88900000000001</v>
      </c>
      <c r="M44" s="8">
        <v>216.99799999999999</v>
      </c>
      <c r="N44" s="8">
        <v>172.63800000000001</v>
      </c>
      <c r="O44" s="5">
        <f t="shared" si="4"/>
        <v>2653.5099999999998</v>
      </c>
      <c r="P44" s="1"/>
      <c r="Q44" s="4">
        <v>2014</v>
      </c>
      <c r="R44" s="5">
        <v>98.774900000000002</v>
      </c>
      <c r="S44" s="5">
        <v>65.569299999999998</v>
      </c>
      <c r="T44" s="5">
        <v>70.5732</v>
      </c>
      <c r="U44" s="5">
        <v>48.651900000000005</v>
      </c>
      <c r="V44" s="5">
        <v>68.0899</v>
      </c>
      <c r="W44" s="5">
        <v>74.648600000000002</v>
      </c>
      <c r="X44" s="5">
        <v>112.77719999999999</v>
      </c>
      <c r="Y44" s="5">
        <v>102.59700000000001</v>
      </c>
      <c r="Z44" s="5">
        <v>118.4751</v>
      </c>
      <c r="AA44" s="5">
        <v>65.606399999999994</v>
      </c>
      <c r="AB44" s="5">
        <v>79.113800000000012</v>
      </c>
      <c r="AC44" s="5">
        <v>96.6447</v>
      </c>
      <c r="AD44" s="5">
        <f t="shared" si="5"/>
        <v>1001.5219999999999</v>
      </c>
      <c r="AE44" s="1"/>
      <c r="AF44" s="1"/>
      <c r="AK44" s="1"/>
      <c r="AL44" s="1"/>
      <c r="AM44" s="1"/>
    </row>
    <row r="45" spans="1:39" customFormat="1" x14ac:dyDescent="0.25">
      <c r="A45" s="1"/>
      <c r="B45" s="4">
        <v>2015</v>
      </c>
      <c r="C45" s="8">
        <v>190.61699999999999</v>
      </c>
      <c r="D45" s="8">
        <v>113.666</v>
      </c>
      <c r="E45" s="8">
        <v>244.15100000000001</v>
      </c>
      <c r="F45" s="8">
        <v>273.185</v>
      </c>
      <c r="G45" s="8">
        <v>296.185</v>
      </c>
      <c r="H45" s="8">
        <v>270.67099999999999</v>
      </c>
      <c r="I45" s="8">
        <v>221.559</v>
      </c>
      <c r="J45" s="8">
        <v>205.52</v>
      </c>
      <c r="K45" s="8">
        <v>83.078999999999994</v>
      </c>
      <c r="L45" s="8">
        <v>113.535</v>
      </c>
      <c r="M45" s="8">
        <v>138.09700000000001</v>
      </c>
      <c r="N45" s="8">
        <v>89.126999999999995</v>
      </c>
      <c r="O45" s="5">
        <f t="shared" si="4"/>
        <v>2239.3919999999998</v>
      </c>
      <c r="P45" s="1"/>
      <c r="Q45" s="4">
        <v>2015</v>
      </c>
      <c r="R45" s="5">
        <v>85.962400000000002</v>
      </c>
      <c r="S45" s="5">
        <v>87.492500000000007</v>
      </c>
      <c r="T45" s="5">
        <v>69.821200000000005</v>
      </c>
      <c r="U45" s="5">
        <v>44.886500000000005</v>
      </c>
      <c r="V45" s="5">
        <v>73.304400000000001</v>
      </c>
      <c r="W45" s="5">
        <v>101.61240000000001</v>
      </c>
      <c r="X45" s="5">
        <v>110.84770000000002</v>
      </c>
      <c r="Y45" s="5">
        <v>116.76560000000001</v>
      </c>
      <c r="Z45" s="5">
        <v>130.7039</v>
      </c>
      <c r="AA45" s="5">
        <v>75.916600000000003</v>
      </c>
      <c r="AB45" s="5">
        <v>101.59790000000001</v>
      </c>
      <c r="AC45" s="5">
        <v>105.0202</v>
      </c>
      <c r="AD45" s="5">
        <f t="shared" si="5"/>
        <v>1103.9313</v>
      </c>
      <c r="AE45" s="1"/>
      <c r="AF45" s="1"/>
      <c r="AK45" s="1"/>
      <c r="AL45" s="1"/>
      <c r="AM45" s="1"/>
    </row>
    <row r="46" spans="1:39" customFormat="1" x14ac:dyDescent="0.25">
      <c r="A46" s="1"/>
      <c r="B46" s="4">
        <v>2016</v>
      </c>
      <c r="C46" s="8">
        <v>77.492999999999995</v>
      </c>
      <c r="D46" s="8">
        <v>123.827</v>
      </c>
      <c r="E46" s="8">
        <v>190.58099999999999</v>
      </c>
      <c r="F46" s="8">
        <v>322.71300000000002</v>
      </c>
      <c r="G46" s="8">
        <v>334.62400000000002</v>
      </c>
      <c r="H46" s="8">
        <v>310.48099999999999</v>
      </c>
      <c r="I46" s="8">
        <v>324.74099999999999</v>
      </c>
      <c r="J46" s="8">
        <v>198.625</v>
      </c>
      <c r="K46" s="8">
        <v>177.05199999999999</v>
      </c>
      <c r="L46" s="8">
        <v>173.64400000000001</v>
      </c>
      <c r="M46" s="8">
        <v>199.61199999999999</v>
      </c>
      <c r="N46" s="8">
        <v>271.31299999999999</v>
      </c>
      <c r="O46" s="5">
        <f t="shared" si="4"/>
        <v>2704.7060000000001</v>
      </c>
      <c r="P46" s="1"/>
      <c r="Q46" s="4">
        <v>2016</v>
      </c>
      <c r="R46" s="5">
        <v>117.33820000000001</v>
      </c>
      <c r="S46" s="5">
        <v>76.085599999999999</v>
      </c>
      <c r="T46" s="5">
        <v>42.516000000000005</v>
      </c>
      <c r="U46" s="5">
        <v>55.633600000000001</v>
      </c>
      <c r="V46" s="5">
        <v>54.674000000000007</v>
      </c>
      <c r="W46" s="5">
        <v>94.464500000000001</v>
      </c>
      <c r="X46" s="5">
        <v>92.980700000000013</v>
      </c>
      <c r="Y46" s="5">
        <v>120.1155</v>
      </c>
      <c r="Z46" s="5">
        <v>111.62650000000002</v>
      </c>
      <c r="AA46" s="5">
        <v>97.500500000000002</v>
      </c>
      <c r="AB46" s="5">
        <v>60.738800000000005</v>
      </c>
      <c r="AC46" s="5">
        <v>67.163899999999998</v>
      </c>
      <c r="AD46" s="5">
        <f t="shared" si="5"/>
        <v>990.83780000000002</v>
      </c>
      <c r="AE46" s="1"/>
      <c r="AF46" s="1"/>
      <c r="AK46" s="1"/>
      <c r="AL46" s="1"/>
      <c r="AM46" s="1"/>
    </row>
    <row r="47" spans="1:39" customFormat="1" x14ac:dyDescent="0.25">
      <c r="A47" s="1"/>
      <c r="B47" s="4">
        <v>2017</v>
      </c>
      <c r="C47" s="8">
        <v>280.54199999999997</v>
      </c>
      <c r="D47" s="8">
        <v>188.12899999999999</v>
      </c>
      <c r="E47" s="8">
        <v>235.584</v>
      </c>
      <c r="F47" s="8">
        <v>273.63400000000001</v>
      </c>
      <c r="G47" s="8">
        <v>276.37700000000001</v>
      </c>
      <c r="H47" s="8">
        <v>298.19200000000001</v>
      </c>
      <c r="I47" s="8">
        <v>260.803</v>
      </c>
      <c r="J47" s="8">
        <v>184.70599999999999</v>
      </c>
      <c r="K47" s="8">
        <v>213.249</v>
      </c>
      <c r="L47" s="8">
        <v>147.703</v>
      </c>
      <c r="M47" s="8">
        <v>174.36600000000001</v>
      </c>
      <c r="N47" s="8">
        <v>165.49799999999999</v>
      </c>
      <c r="O47" s="5">
        <f t="shared" si="4"/>
        <v>2698.7829999999999</v>
      </c>
      <c r="P47" s="1"/>
      <c r="Q47" s="4">
        <v>2017</v>
      </c>
      <c r="R47" s="5">
        <v>62.903800000000004</v>
      </c>
      <c r="S47" s="5">
        <v>79.687100000000001</v>
      </c>
      <c r="T47" s="5">
        <v>73.887600000000006</v>
      </c>
      <c r="U47" s="5">
        <v>46.286700000000003</v>
      </c>
      <c r="V47" s="5">
        <v>81.121800000000007</v>
      </c>
      <c r="W47" s="5">
        <v>86.589500000000001</v>
      </c>
      <c r="X47" s="5">
        <v>106.07270000000001</v>
      </c>
      <c r="Y47" s="5">
        <v>128.97990000000001</v>
      </c>
      <c r="Z47" s="5">
        <v>92.426100000000005</v>
      </c>
      <c r="AA47" s="5">
        <v>74.660799999999995</v>
      </c>
      <c r="AB47" s="5">
        <v>89.367100000000008</v>
      </c>
      <c r="AC47" s="5">
        <v>80.226100000000002</v>
      </c>
      <c r="AD47" s="5">
        <f t="shared" si="5"/>
        <v>1002.2092000000001</v>
      </c>
      <c r="AE47" s="1"/>
      <c r="AF47" s="1"/>
      <c r="AK47" s="1"/>
      <c r="AL47" s="1"/>
      <c r="AM47" s="1"/>
    </row>
    <row r="48" spans="1:39" customFormat="1" x14ac:dyDescent="0.25">
      <c r="A48" s="1"/>
      <c r="B48" s="4">
        <v>2018</v>
      </c>
      <c r="C48" s="8">
        <v>162.321</v>
      </c>
      <c r="D48" s="8">
        <v>111.499</v>
      </c>
      <c r="E48" s="8">
        <v>183.95599999999999</v>
      </c>
      <c r="F48" s="8">
        <v>325.88799999999998</v>
      </c>
      <c r="G48" s="8">
        <v>369.11799999999999</v>
      </c>
      <c r="H48" s="8">
        <v>281.89</v>
      </c>
      <c r="I48" s="8">
        <v>307.346</v>
      </c>
      <c r="J48" s="8">
        <v>218.196</v>
      </c>
      <c r="K48" s="8">
        <v>199.30600000000001</v>
      </c>
      <c r="L48" s="8">
        <v>109.136</v>
      </c>
      <c r="M48" s="8">
        <v>228.74600000000001</v>
      </c>
      <c r="N48" s="8">
        <v>132.28700000000001</v>
      </c>
      <c r="O48" s="5">
        <f t="shared" si="4"/>
        <v>2629.6889999999999</v>
      </c>
      <c r="P48" s="1"/>
      <c r="Q48" s="4">
        <v>2018</v>
      </c>
      <c r="R48" s="5">
        <v>108.16</v>
      </c>
      <c r="S48" s="5">
        <v>93.816800000000001</v>
      </c>
      <c r="T48" s="5">
        <v>82.652900000000002</v>
      </c>
      <c r="U48" s="5">
        <v>38.458600000000004</v>
      </c>
      <c r="V48" s="5">
        <v>56.439300000000003</v>
      </c>
      <c r="W48" s="5">
        <v>75.485400000000013</v>
      </c>
      <c r="X48" s="5">
        <v>97.218299999999999</v>
      </c>
      <c r="Y48" s="5">
        <v>126.1204</v>
      </c>
      <c r="Z48" s="5">
        <v>124.2697</v>
      </c>
      <c r="AA48" s="5">
        <v>81.920400000000001</v>
      </c>
      <c r="AB48" s="5">
        <v>83.598100000000002</v>
      </c>
      <c r="AC48" s="5">
        <v>85.162800000000004</v>
      </c>
      <c r="AD48" s="5">
        <f t="shared" si="5"/>
        <v>1053.3027</v>
      </c>
      <c r="AE48" s="1"/>
      <c r="AF48" s="1"/>
      <c r="AK48" s="1"/>
      <c r="AL48" s="1"/>
      <c r="AM48" s="1"/>
    </row>
    <row r="49" spans="1:39" customFormat="1" x14ac:dyDescent="0.25">
      <c r="A49" s="1"/>
      <c r="B49" s="4">
        <v>2019</v>
      </c>
      <c r="C49" s="8">
        <v>166.92500000000001</v>
      </c>
      <c r="D49" s="8">
        <v>126.155</v>
      </c>
      <c r="E49" s="8">
        <v>159.56200000000001</v>
      </c>
      <c r="F49" s="8">
        <v>250.64099999999999</v>
      </c>
      <c r="G49" s="8">
        <v>453.61599999999999</v>
      </c>
      <c r="H49" s="8">
        <v>363.315</v>
      </c>
      <c r="I49" s="8">
        <v>270.887</v>
      </c>
      <c r="J49" s="8">
        <v>232.65199999999999</v>
      </c>
      <c r="K49" s="8">
        <v>183.024</v>
      </c>
      <c r="L49" s="8">
        <v>177.077</v>
      </c>
      <c r="M49" s="8">
        <v>225.535</v>
      </c>
      <c r="N49" s="8">
        <v>239.435</v>
      </c>
      <c r="O49" s="5">
        <f t="shared" si="4"/>
        <v>2848.8240000000001</v>
      </c>
      <c r="P49" s="1"/>
      <c r="Q49" s="4">
        <v>2019</v>
      </c>
      <c r="R49" s="5">
        <v>91.281900000000007</v>
      </c>
      <c r="S49" s="5">
        <v>108.60850000000001</v>
      </c>
      <c r="T49" s="5">
        <v>82.549199999999999</v>
      </c>
      <c r="U49" s="5">
        <v>43.587700000000005</v>
      </c>
      <c r="V49" s="5">
        <v>55.386800000000008</v>
      </c>
      <c r="W49" s="5">
        <v>74.725400000000008</v>
      </c>
      <c r="X49" s="5">
        <v>97.982799999999997</v>
      </c>
      <c r="Y49" s="5">
        <v>118.1764</v>
      </c>
      <c r="Z49" s="5">
        <v>111.79590000000002</v>
      </c>
      <c r="AA49" s="5">
        <v>68.684299999999993</v>
      </c>
      <c r="AB49" s="5">
        <v>74.140500000000003</v>
      </c>
      <c r="AC49" s="5">
        <v>63.930600000000005</v>
      </c>
      <c r="AD49" s="5">
        <f t="shared" si="5"/>
        <v>990.85000000000014</v>
      </c>
      <c r="AE49" s="1"/>
      <c r="AF49" s="1"/>
      <c r="AK49" s="1"/>
      <c r="AL49" s="1"/>
      <c r="AM49" s="1"/>
    </row>
    <row r="50" spans="1:39" customFormat="1" x14ac:dyDescent="0.25">
      <c r="A50" s="1"/>
      <c r="B50" s="4">
        <v>2020</v>
      </c>
      <c r="C50" s="8">
        <v>107.461</v>
      </c>
      <c r="D50" s="8">
        <v>92.819000000000003</v>
      </c>
      <c r="E50" s="8">
        <v>204.83099999999999</v>
      </c>
      <c r="F50" s="8">
        <v>278.214</v>
      </c>
      <c r="G50" s="8">
        <v>380.375</v>
      </c>
      <c r="H50" s="8">
        <v>317.78399999999999</v>
      </c>
      <c r="I50" s="8">
        <v>232.91300000000001</v>
      </c>
      <c r="J50" s="8">
        <v>192.23099999999999</v>
      </c>
      <c r="K50" s="8">
        <v>134.10900000000001</v>
      </c>
      <c r="L50" s="8">
        <v>127.669</v>
      </c>
      <c r="M50" s="8">
        <v>209.89699999999999</v>
      </c>
      <c r="N50" s="8">
        <v>210.88800000000001</v>
      </c>
      <c r="O50" s="5">
        <f t="shared" si="4"/>
        <v>2489.1909999999998</v>
      </c>
      <c r="P50" s="1"/>
      <c r="Q50" s="4">
        <v>2020</v>
      </c>
      <c r="R50" s="5">
        <v>121.3347</v>
      </c>
      <c r="S50" s="5">
        <v>107.2771</v>
      </c>
      <c r="T50" s="5">
        <v>78.609200000000001</v>
      </c>
      <c r="U50" s="5">
        <v>58.067700000000002</v>
      </c>
      <c r="V50" s="5">
        <v>52.552999999999997</v>
      </c>
      <c r="W50" s="5">
        <v>78.271000000000015</v>
      </c>
      <c r="X50" s="5">
        <v>109.12580000000001</v>
      </c>
      <c r="Y50" s="5">
        <v>103.91420000000001</v>
      </c>
      <c r="Z50" s="5">
        <v>114.71</v>
      </c>
      <c r="AA50" s="5">
        <v>99.086000000000013</v>
      </c>
      <c r="AB50" s="5">
        <v>57.852300000000007</v>
      </c>
      <c r="AC50" s="5">
        <v>66.985699999999994</v>
      </c>
      <c r="AD50" s="5">
        <f t="shared" si="5"/>
        <v>1047.7867000000001</v>
      </c>
      <c r="AE50" s="1"/>
      <c r="AF50" s="1"/>
      <c r="AK50" s="1"/>
      <c r="AL50" s="1"/>
      <c r="AM50" s="1"/>
    </row>
    <row r="51" spans="1:39" customFormat="1" x14ac:dyDescent="0.25">
      <c r="A51" s="1"/>
      <c r="B51" s="4">
        <v>2021</v>
      </c>
      <c r="C51" s="8">
        <v>282.28199999999998</v>
      </c>
      <c r="D51" s="8">
        <v>181.767</v>
      </c>
      <c r="E51" s="8">
        <v>239.959</v>
      </c>
      <c r="F51" s="8">
        <v>350.9</v>
      </c>
      <c r="G51" s="8">
        <v>304.31299999999999</v>
      </c>
      <c r="H51" s="8">
        <v>315.221</v>
      </c>
      <c r="I51" s="8">
        <v>240.63900000000001</v>
      </c>
      <c r="J51" s="8">
        <v>212.59100000000001</v>
      </c>
      <c r="K51" s="8">
        <v>196.273</v>
      </c>
      <c r="L51" s="8">
        <v>169.821</v>
      </c>
      <c r="M51" s="8">
        <v>213.876</v>
      </c>
      <c r="N51" s="8">
        <v>255.86500000000001</v>
      </c>
      <c r="O51" s="5">
        <f t="shared" si="4"/>
        <v>2963.5070000000005</v>
      </c>
      <c r="P51" s="1"/>
      <c r="Q51" s="4">
        <v>2021</v>
      </c>
      <c r="R51" s="5">
        <v>69.112300000000005</v>
      </c>
      <c r="S51" s="5">
        <v>71.9358</v>
      </c>
      <c r="T51" s="5">
        <v>53.301800000000007</v>
      </c>
      <c r="U51" s="5">
        <v>47.694900000000004</v>
      </c>
      <c r="V51" s="5">
        <v>47.170800000000007</v>
      </c>
      <c r="W51" s="5">
        <v>73.652100000000004</v>
      </c>
      <c r="X51" s="5">
        <v>82.873199999999997</v>
      </c>
      <c r="Y51" s="5">
        <v>101.58710000000001</v>
      </c>
      <c r="Z51" s="5">
        <v>103.35470000000001</v>
      </c>
      <c r="AA51" s="5">
        <v>78.276600000000002</v>
      </c>
      <c r="AB51" s="5">
        <v>74.552499999999995</v>
      </c>
      <c r="AC51" s="5">
        <v>55.524100000000004</v>
      </c>
      <c r="AD51" s="5">
        <f t="shared" si="5"/>
        <v>859.03589999999997</v>
      </c>
      <c r="AE51" s="1"/>
      <c r="AF51" s="1"/>
      <c r="AK51" s="1"/>
      <c r="AL51" s="1"/>
      <c r="AM51" s="1"/>
    </row>
    <row r="52" spans="1:39" customFormat="1" x14ac:dyDescent="0.25">
      <c r="A52" s="1"/>
      <c r="B52" s="4" t="s">
        <v>17</v>
      </c>
      <c r="C52" s="5">
        <f>SUM(C31:C51)</f>
        <v>3594.3100000000004</v>
      </c>
      <c r="D52" s="5">
        <f t="shared" ref="D52:N52" si="6">SUM(D31:D51)</f>
        <v>3349.6059999999998</v>
      </c>
      <c r="E52" s="5">
        <f t="shared" si="6"/>
        <v>4540.3309999999992</v>
      </c>
      <c r="F52" s="5">
        <f t="shared" si="6"/>
        <v>6217.7639999999992</v>
      </c>
      <c r="G52" s="5">
        <f t="shared" si="6"/>
        <v>7501.5530000000017</v>
      </c>
      <c r="H52" s="5">
        <f t="shared" si="6"/>
        <v>6450.1360000000004</v>
      </c>
      <c r="I52" s="5">
        <f t="shared" si="6"/>
        <v>5687.3979999999983</v>
      </c>
      <c r="J52" s="5">
        <f t="shared" si="6"/>
        <v>4540.91</v>
      </c>
      <c r="K52" s="5">
        <f t="shared" si="6"/>
        <v>3601.8040000000001</v>
      </c>
      <c r="L52" s="5">
        <f t="shared" si="6"/>
        <v>3297.7339999999995</v>
      </c>
      <c r="M52" s="5">
        <f t="shared" si="6"/>
        <v>3850.2939999999999</v>
      </c>
      <c r="N52" s="5">
        <f t="shared" si="6"/>
        <v>3941.5990000000002</v>
      </c>
      <c r="O52" s="5">
        <f>AVERAGE(O31:O51)</f>
        <v>2693.9732857142858</v>
      </c>
      <c r="P52" s="1"/>
      <c r="Q52" s="4" t="s">
        <v>17</v>
      </c>
      <c r="R52" s="5">
        <f>SUM(R31:R51)</f>
        <v>2056.3279999999995</v>
      </c>
      <c r="S52" s="5">
        <f t="shared" ref="S52:AC52" si="7">SUM(S31:S51)</f>
        <v>1733.9482000000005</v>
      </c>
      <c r="T52" s="5">
        <f t="shared" si="7"/>
        <v>1490.7506000000003</v>
      </c>
      <c r="U52" s="5">
        <f t="shared" si="7"/>
        <v>1101.9508999999998</v>
      </c>
      <c r="V52" s="5">
        <f t="shared" si="7"/>
        <v>1264.1593</v>
      </c>
      <c r="W52" s="5">
        <f t="shared" si="7"/>
        <v>1697.8119000000002</v>
      </c>
      <c r="X52" s="5">
        <f t="shared" si="7"/>
        <v>2138.7968000000001</v>
      </c>
      <c r="Y52" s="5">
        <f t="shared" si="7"/>
        <v>2400.2146000000002</v>
      </c>
      <c r="Z52" s="5">
        <f t="shared" si="7"/>
        <v>2411.6526000000003</v>
      </c>
      <c r="AA52" s="5">
        <f t="shared" si="7"/>
        <v>1701.5255999999995</v>
      </c>
      <c r="AB52" s="5">
        <f t="shared" si="7"/>
        <v>1751.3404</v>
      </c>
      <c r="AC52" s="5">
        <f t="shared" si="7"/>
        <v>1665.0486000000001</v>
      </c>
      <c r="AD52" s="5">
        <f>AVERAGE(AD31:AD51)</f>
        <v>1019.6917857142857</v>
      </c>
      <c r="AE52" s="1"/>
      <c r="AF52" s="1"/>
      <c r="AK52" s="1"/>
      <c r="AL52" s="1"/>
      <c r="AM52" s="1"/>
    </row>
    <row r="54" spans="1:39" customFormat="1" x14ac:dyDescent="0.25">
      <c r="A54" s="1"/>
      <c r="B54" s="2" t="s">
        <v>19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1"/>
      <c r="AF54" s="1"/>
      <c r="AK54" s="1"/>
      <c r="AL54" s="1"/>
      <c r="AM54" s="1"/>
    </row>
    <row r="55" spans="1:39" customFormat="1" x14ac:dyDescent="0.25">
      <c r="A55" s="1"/>
      <c r="B55" s="3" t="s">
        <v>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"/>
      <c r="Q55" s="3" t="s">
        <v>2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1"/>
      <c r="AF55" s="1"/>
      <c r="AK55" s="1"/>
      <c r="AL55" s="1"/>
      <c r="AM55" s="1"/>
    </row>
    <row r="56" spans="1:39" customFormat="1" x14ac:dyDescent="0.25">
      <c r="A56" s="1"/>
      <c r="B56" s="4" t="s">
        <v>3</v>
      </c>
      <c r="C56" s="4" t="s">
        <v>4</v>
      </c>
      <c r="D56" s="4" t="s">
        <v>5</v>
      </c>
      <c r="E56" s="4" t="s">
        <v>6</v>
      </c>
      <c r="F56" s="4" t="s">
        <v>7</v>
      </c>
      <c r="G56" s="4" t="s">
        <v>8</v>
      </c>
      <c r="H56" s="4" t="s">
        <v>9</v>
      </c>
      <c r="I56" s="4" t="s">
        <v>10</v>
      </c>
      <c r="J56" s="4" t="s">
        <v>11</v>
      </c>
      <c r="K56" s="4" t="s">
        <v>12</v>
      </c>
      <c r="L56" s="4" t="s">
        <v>13</v>
      </c>
      <c r="M56" s="4" t="s">
        <v>14</v>
      </c>
      <c r="N56" s="4" t="s">
        <v>15</v>
      </c>
      <c r="O56" s="4" t="s">
        <v>16</v>
      </c>
      <c r="P56" s="1"/>
      <c r="Q56" s="4" t="s">
        <v>3</v>
      </c>
      <c r="R56" s="4" t="s">
        <v>4</v>
      </c>
      <c r="S56" s="4" t="s">
        <v>5</v>
      </c>
      <c r="T56" s="4" t="s">
        <v>6</v>
      </c>
      <c r="U56" s="4" t="s">
        <v>7</v>
      </c>
      <c r="V56" s="4" t="s">
        <v>8</v>
      </c>
      <c r="W56" s="4" t="s">
        <v>9</v>
      </c>
      <c r="X56" s="4" t="s">
        <v>10</v>
      </c>
      <c r="Y56" s="4" t="s">
        <v>11</v>
      </c>
      <c r="Z56" s="4" t="s">
        <v>12</v>
      </c>
      <c r="AA56" s="4" t="s">
        <v>13</v>
      </c>
      <c r="AB56" s="4" t="s">
        <v>14</v>
      </c>
      <c r="AC56" s="4" t="s">
        <v>15</v>
      </c>
      <c r="AD56" s="4" t="s">
        <v>16</v>
      </c>
      <c r="AE56" s="1"/>
      <c r="AF56" s="1"/>
      <c r="AK56" s="1"/>
      <c r="AL56" s="1"/>
      <c r="AM56" s="1"/>
    </row>
    <row r="57" spans="1:39" customFormat="1" x14ac:dyDescent="0.25">
      <c r="A57" s="1"/>
      <c r="B57" s="4">
        <v>2001</v>
      </c>
      <c r="C57" s="5">
        <v>262.24799999999999</v>
      </c>
      <c r="D57" s="5">
        <v>216.68600000000001</v>
      </c>
      <c r="E57" s="5">
        <v>274.11099999999999</v>
      </c>
      <c r="F57" s="5">
        <v>223.25800000000001</v>
      </c>
      <c r="G57" s="5">
        <v>199.47200000000001</v>
      </c>
      <c r="H57" s="5">
        <v>143.58600000000001</v>
      </c>
      <c r="I57" s="5">
        <v>160.38200000000001</v>
      </c>
      <c r="J57" s="5">
        <v>88.936000000000007</v>
      </c>
      <c r="K57" s="5">
        <v>155.32599999999999</v>
      </c>
      <c r="L57" s="5">
        <v>176.15899999999999</v>
      </c>
      <c r="M57" s="5">
        <v>179.059</v>
      </c>
      <c r="N57" s="5">
        <v>261.23500000000001</v>
      </c>
      <c r="O57" s="5">
        <f>SUM(C57:N57)</f>
        <v>2340.4580000000005</v>
      </c>
      <c r="P57" s="1"/>
      <c r="Q57" s="4">
        <v>2001</v>
      </c>
      <c r="R57" s="5">
        <v>68.7149</v>
      </c>
      <c r="S57" s="5">
        <v>58.060900000000004</v>
      </c>
      <c r="T57" s="5">
        <v>64.076099999999997</v>
      </c>
      <c r="U57" s="5">
        <v>62.649100000000004</v>
      </c>
      <c r="V57" s="5">
        <v>76.619799999999998</v>
      </c>
      <c r="W57" s="5">
        <v>55.042900000000003</v>
      </c>
      <c r="X57" s="5">
        <v>108.90899999999999</v>
      </c>
      <c r="Y57" s="5">
        <v>123.9494</v>
      </c>
      <c r="Z57" s="5">
        <v>119.3252</v>
      </c>
      <c r="AA57" s="5">
        <v>67.642300000000006</v>
      </c>
      <c r="AB57" s="5">
        <v>75.83890000000001</v>
      </c>
      <c r="AC57" s="5">
        <v>54.890800000000006</v>
      </c>
      <c r="AD57" s="5">
        <f>SUM(R57:AC57)</f>
        <v>935.71929999999998</v>
      </c>
      <c r="AE57" s="1"/>
      <c r="AF57" s="1"/>
      <c r="AK57" s="1"/>
      <c r="AL57" s="1"/>
      <c r="AM57" s="1"/>
    </row>
    <row r="58" spans="1:39" customFormat="1" x14ac:dyDescent="0.25">
      <c r="A58" s="1"/>
      <c r="B58" s="4">
        <v>2002</v>
      </c>
      <c r="C58" s="5">
        <v>203.95099999999999</v>
      </c>
      <c r="D58" s="5">
        <v>247.184</v>
      </c>
      <c r="E58" s="5">
        <v>275.62299999999999</v>
      </c>
      <c r="F58" s="5">
        <v>258.96899999999999</v>
      </c>
      <c r="G58" s="5">
        <v>225.148</v>
      </c>
      <c r="H58" s="5">
        <v>131.74600000000001</v>
      </c>
      <c r="I58" s="5">
        <v>162.452</v>
      </c>
      <c r="J58" s="5">
        <v>132.76</v>
      </c>
      <c r="K58" s="5">
        <v>131.292</v>
      </c>
      <c r="L58" s="5">
        <v>195.28700000000001</v>
      </c>
      <c r="M58" s="5">
        <v>196.90600000000001</v>
      </c>
      <c r="N58" s="5">
        <v>243.904</v>
      </c>
      <c r="O58" s="5">
        <f t="shared" ref="O58:O77" si="8">SUM(C58:N58)</f>
        <v>2405.2220000000002</v>
      </c>
      <c r="P58" s="1"/>
      <c r="Q58" s="4">
        <v>2002</v>
      </c>
      <c r="R58" s="5">
        <v>75.705100000000002</v>
      </c>
      <c r="S58" s="5">
        <v>43.901499999999999</v>
      </c>
      <c r="T58" s="5">
        <v>40.911700000000003</v>
      </c>
      <c r="U58" s="5">
        <v>53.127099999999999</v>
      </c>
      <c r="V58" s="5">
        <v>74.6434</v>
      </c>
      <c r="W58" s="5">
        <v>103.33640000000001</v>
      </c>
      <c r="X58" s="5">
        <v>97.811199999999999</v>
      </c>
      <c r="Y58" s="5">
        <v>115.02360000000002</v>
      </c>
      <c r="Z58" s="5">
        <v>138.19230000000002</v>
      </c>
      <c r="AA58" s="5">
        <v>70.954600000000013</v>
      </c>
      <c r="AB58" s="5">
        <v>84.186500000000009</v>
      </c>
      <c r="AC58" s="5">
        <v>65.373000000000005</v>
      </c>
      <c r="AD58" s="5">
        <f t="shared" ref="AD58:AD77" si="9">SUM(R58:AC58)</f>
        <v>963.16640000000018</v>
      </c>
      <c r="AE58" s="1"/>
      <c r="AF58" s="1"/>
      <c r="AK58" s="1"/>
      <c r="AL58" s="1"/>
      <c r="AM58" s="1"/>
    </row>
    <row r="59" spans="1:39" customFormat="1" x14ac:dyDescent="0.25">
      <c r="A59" s="1"/>
      <c r="B59" s="4">
        <v>2003</v>
      </c>
      <c r="C59" s="5">
        <v>205.47</v>
      </c>
      <c r="D59" s="5">
        <v>233.07300000000001</v>
      </c>
      <c r="E59" s="5">
        <v>259.27</v>
      </c>
      <c r="F59" s="5">
        <v>235.155</v>
      </c>
      <c r="G59" s="5">
        <v>226.023</v>
      </c>
      <c r="H59" s="5">
        <v>196.114</v>
      </c>
      <c r="I59" s="5">
        <v>116.086</v>
      </c>
      <c r="J59" s="5">
        <v>129.785</v>
      </c>
      <c r="K59" s="5">
        <v>142.02699999999999</v>
      </c>
      <c r="L59" s="5">
        <v>177.88800000000001</v>
      </c>
      <c r="M59" s="5">
        <v>191.947</v>
      </c>
      <c r="N59" s="5">
        <v>233.60599999999999</v>
      </c>
      <c r="O59" s="5">
        <f t="shared" si="8"/>
        <v>2346.4440000000004</v>
      </c>
      <c r="P59" s="1"/>
      <c r="Q59" s="4">
        <v>2003</v>
      </c>
      <c r="R59" s="5">
        <v>78.086600000000004</v>
      </c>
      <c r="S59" s="5">
        <v>53.364100000000001</v>
      </c>
      <c r="T59" s="5">
        <v>56.209500000000006</v>
      </c>
      <c r="U59" s="5">
        <v>64.775900000000007</v>
      </c>
      <c r="V59" s="5">
        <v>87.101100000000002</v>
      </c>
      <c r="W59" s="5">
        <v>90.575900000000004</v>
      </c>
      <c r="X59" s="5">
        <v>115.16669999999999</v>
      </c>
      <c r="Y59" s="5">
        <v>113.76980000000002</v>
      </c>
      <c r="Z59" s="5">
        <v>125.08760000000001</v>
      </c>
      <c r="AA59" s="5">
        <v>69.475099999999998</v>
      </c>
      <c r="AB59" s="5">
        <v>97.366900000000001</v>
      </c>
      <c r="AC59" s="5">
        <v>51.467300000000002</v>
      </c>
      <c r="AD59" s="5">
        <f t="shared" si="9"/>
        <v>1002.4465000000001</v>
      </c>
      <c r="AE59" s="1"/>
      <c r="AF59" s="1"/>
      <c r="AK59" s="1"/>
      <c r="AL59" s="1"/>
      <c r="AM59" s="1"/>
    </row>
    <row r="60" spans="1:39" customFormat="1" x14ac:dyDescent="0.25">
      <c r="A60" s="1"/>
      <c r="B60" s="4">
        <v>2004</v>
      </c>
      <c r="C60" s="5">
        <v>197.809</v>
      </c>
      <c r="D60" s="5">
        <v>191.738</v>
      </c>
      <c r="E60" s="5">
        <v>284.17899999999997</v>
      </c>
      <c r="F60" s="5">
        <v>214.24299999999999</v>
      </c>
      <c r="G60" s="5">
        <v>182.87</v>
      </c>
      <c r="H60" s="5">
        <v>156.87</v>
      </c>
      <c r="I60" s="5">
        <v>171.792</v>
      </c>
      <c r="J60" s="5">
        <v>125.292</v>
      </c>
      <c r="K60" s="5">
        <v>155.101</v>
      </c>
      <c r="L60" s="5">
        <v>200.548</v>
      </c>
      <c r="M60" s="5">
        <v>223.59899999999999</v>
      </c>
      <c r="N60" s="5">
        <v>229.358</v>
      </c>
      <c r="O60" s="5">
        <f t="shared" si="8"/>
        <v>2333.3989999999999</v>
      </c>
      <c r="P60" s="1"/>
      <c r="Q60" s="4">
        <v>2004</v>
      </c>
      <c r="R60" s="5">
        <v>67.876199999999997</v>
      </c>
      <c r="S60" s="5">
        <v>62.334800000000001</v>
      </c>
      <c r="T60" s="5">
        <v>52.284400000000005</v>
      </c>
      <c r="U60" s="5">
        <v>74.762</v>
      </c>
      <c r="V60" s="5">
        <v>69.137500000000003</v>
      </c>
      <c r="W60" s="5">
        <v>95.95320000000001</v>
      </c>
      <c r="X60" s="5">
        <v>105.41</v>
      </c>
      <c r="Y60" s="5">
        <v>123.05450000000002</v>
      </c>
      <c r="Z60" s="5">
        <v>88.366</v>
      </c>
      <c r="AA60" s="5">
        <v>93.998100000000008</v>
      </c>
      <c r="AB60" s="5">
        <v>66.988900000000001</v>
      </c>
      <c r="AC60" s="5">
        <v>65.400900000000007</v>
      </c>
      <c r="AD60" s="5">
        <f t="shared" si="9"/>
        <v>965.56650000000002</v>
      </c>
      <c r="AE60" s="1"/>
      <c r="AF60" s="1"/>
      <c r="AK60" s="1"/>
      <c r="AL60" s="1"/>
      <c r="AM60" s="1"/>
    </row>
    <row r="61" spans="1:39" customFormat="1" x14ac:dyDescent="0.25">
      <c r="A61" s="1"/>
      <c r="B61" s="4">
        <v>2005</v>
      </c>
      <c r="C61" s="5">
        <v>203.06299999999999</v>
      </c>
      <c r="D61" s="5">
        <v>237.107</v>
      </c>
      <c r="E61" s="5">
        <v>268.42599999999999</v>
      </c>
      <c r="F61" s="5">
        <v>243.90700000000001</v>
      </c>
      <c r="G61" s="5">
        <v>184.67699999999999</v>
      </c>
      <c r="H61" s="5">
        <v>128.065</v>
      </c>
      <c r="I61" s="5">
        <v>107.815</v>
      </c>
      <c r="J61" s="5">
        <v>95.963999999999999</v>
      </c>
      <c r="K61" s="5">
        <v>107.42700000000001</v>
      </c>
      <c r="L61" s="5">
        <v>198.739</v>
      </c>
      <c r="M61" s="5">
        <v>190.26900000000001</v>
      </c>
      <c r="N61" s="5">
        <v>237.923</v>
      </c>
      <c r="O61" s="5">
        <f t="shared" si="8"/>
        <v>2203.3820000000001</v>
      </c>
      <c r="P61" s="1"/>
      <c r="Q61" s="4">
        <v>2005</v>
      </c>
      <c r="R61" s="5">
        <v>80.441000000000003</v>
      </c>
      <c r="S61" s="5">
        <v>50.0197</v>
      </c>
      <c r="T61" s="5">
        <v>60.498100000000001</v>
      </c>
      <c r="U61" s="5">
        <v>58.794600000000003</v>
      </c>
      <c r="V61" s="5">
        <v>96.899200000000008</v>
      </c>
      <c r="W61" s="5">
        <v>110.66969999999999</v>
      </c>
      <c r="X61" s="5">
        <v>131.35310000000001</v>
      </c>
      <c r="Y61" s="5">
        <v>112.349</v>
      </c>
      <c r="Z61" s="5">
        <v>123.13610000000001</v>
      </c>
      <c r="AA61" s="5">
        <v>70.0274</v>
      </c>
      <c r="AB61" s="5">
        <v>84.104100000000017</v>
      </c>
      <c r="AC61" s="5">
        <v>53.548699999999997</v>
      </c>
      <c r="AD61" s="5">
        <f t="shared" si="9"/>
        <v>1031.8407000000002</v>
      </c>
      <c r="AE61" s="1"/>
      <c r="AF61" s="1"/>
      <c r="AK61" s="1"/>
      <c r="AL61" s="1"/>
      <c r="AM61" s="1"/>
    </row>
    <row r="62" spans="1:39" customFormat="1" x14ac:dyDescent="0.25">
      <c r="A62" s="1"/>
      <c r="B62" s="4">
        <v>2006</v>
      </c>
      <c r="C62" s="5">
        <v>246.505</v>
      </c>
      <c r="D62" s="5">
        <v>234.68799999999999</v>
      </c>
      <c r="E62" s="5">
        <v>272.68</v>
      </c>
      <c r="F62" s="5">
        <v>232.55799999999999</v>
      </c>
      <c r="G62" s="5">
        <v>152.82</v>
      </c>
      <c r="H62" s="5">
        <v>154.70699999999999</v>
      </c>
      <c r="I62" s="5">
        <v>129.19800000000001</v>
      </c>
      <c r="J62" s="5">
        <v>127.154</v>
      </c>
      <c r="K62" s="5">
        <v>130.102</v>
      </c>
      <c r="L62" s="5">
        <v>179.54900000000001</v>
      </c>
      <c r="M62" s="5">
        <v>227.6</v>
      </c>
      <c r="N62" s="5">
        <v>257.14699999999999</v>
      </c>
      <c r="O62" s="5">
        <f t="shared" si="8"/>
        <v>2344.7080000000001</v>
      </c>
      <c r="P62" s="1"/>
      <c r="Q62" s="4">
        <v>2006</v>
      </c>
      <c r="R62" s="5">
        <v>64.422499999999999</v>
      </c>
      <c r="S62" s="5">
        <v>57.491900000000001</v>
      </c>
      <c r="T62" s="5">
        <v>61.151300000000006</v>
      </c>
      <c r="U62" s="5">
        <v>61.695799999999998</v>
      </c>
      <c r="V62" s="5">
        <v>88.703100000000006</v>
      </c>
      <c r="W62" s="5">
        <v>111.1182</v>
      </c>
      <c r="X62" s="5">
        <v>125.48330000000001</v>
      </c>
      <c r="Y62" s="5">
        <v>125.68260000000001</v>
      </c>
      <c r="Z62" s="5">
        <v>126.7124</v>
      </c>
      <c r="AA62" s="5">
        <v>65.705700000000007</v>
      </c>
      <c r="AB62" s="5">
        <v>72.128700000000009</v>
      </c>
      <c r="AC62" s="5">
        <v>55.406700000000001</v>
      </c>
      <c r="AD62" s="5">
        <f t="shared" si="9"/>
        <v>1015.7021999999999</v>
      </c>
      <c r="AE62" s="1"/>
      <c r="AF62" s="1"/>
      <c r="AK62" s="1"/>
      <c r="AL62" s="1"/>
      <c r="AM62" s="1"/>
    </row>
    <row r="63" spans="1:39" customFormat="1" x14ac:dyDescent="0.25">
      <c r="A63" s="1"/>
      <c r="B63" s="4">
        <v>2007</v>
      </c>
      <c r="C63" s="5">
        <v>245.52199999999999</v>
      </c>
      <c r="D63" s="5">
        <v>159.465</v>
      </c>
      <c r="E63" s="5">
        <v>305.91899999999998</v>
      </c>
      <c r="F63" s="5">
        <v>256.67599999999999</v>
      </c>
      <c r="G63" s="5">
        <v>204.29599999999999</v>
      </c>
      <c r="H63" s="5">
        <v>139.36699999999999</v>
      </c>
      <c r="I63" s="5">
        <v>138.066</v>
      </c>
      <c r="J63" s="5">
        <v>109.93300000000001</v>
      </c>
      <c r="K63" s="5">
        <v>133.9</v>
      </c>
      <c r="L63" s="5">
        <v>201.19300000000001</v>
      </c>
      <c r="M63" s="5">
        <v>213.43700000000001</v>
      </c>
      <c r="N63" s="5">
        <v>245.221</v>
      </c>
      <c r="O63" s="5">
        <f t="shared" si="8"/>
        <v>2352.9949999999999</v>
      </c>
      <c r="P63" s="1"/>
      <c r="Q63" s="4">
        <v>2007</v>
      </c>
      <c r="R63" s="5">
        <v>66.436900000000009</v>
      </c>
      <c r="S63" s="5">
        <v>80.241500000000002</v>
      </c>
      <c r="T63" s="5">
        <v>67.009699999999995</v>
      </c>
      <c r="U63" s="5">
        <v>53.715900000000005</v>
      </c>
      <c r="V63" s="5">
        <v>89.465300000000013</v>
      </c>
      <c r="W63" s="5">
        <v>113.50340000000001</v>
      </c>
      <c r="X63" s="5">
        <v>118.06620000000001</v>
      </c>
      <c r="Y63" s="5">
        <v>112.9194</v>
      </c>
      <c r="Z63" s="5">
        <v>114.5138</v>
      </c>
      <c r="AA63" s="5">
        <v>62.752800000000008</v>
      </c>
      <c r="AB63" s="5">
        <v>78.296700000000001</v>
      </c>
      <c r="AC63" s="5">
        <v>56.246600000000001</v>
      </c>
      <c r="AD63" s="5">
        <f t="shared" si="9"/>
        <v>1013.1682000000001</v>
      </c>
      <c r="AE63" s="1"/>
      <c r="AF63" s="1"/>
      <c r="AK63" s="1"/>
      <c r="AL63" s="1"/>
      <c r="AM63" s="1"/>
    </row>
    <row r="64" spans="1:39" customFormat="1" x14ac:dyDescent="0.25">
      <c r="A64" s="1"/>
      <c r="B64" s="4">
        <v>2008</v>
      </c>
      <c r="C64" s="5">
        <v>264.46199999999999</v>
      </c>
      <c r="D64" s="5">
        <v>240.27500000000001</v>
      </c>
      <c r="E64" s="5">
        <v>262.48899999999998</v>
      </c>
      <c r="F64" s="5">
        <v>222.381</v>
      </c>
      <c r="G64" s="5">
        <v>198.267</v>
      </c>
      <c r="H64" s="5">
        <v>144.214</v>
      </c>
      <c r="I64" s="5">
        <v>124.49299999999999</v>
      </c>
      <c r="J64" s="5">
        <v>119.673</v>
      </c>
      <c r="K64" s="5">
        <v>144.767</v>
      </c>
      <c r="L64" s="5">
        <v>184.80600000000001</v>
      </c>
      <c r="M64" s="5">
        <v>211.65700000000001</v>
      </c>
      <c r="N64" s="5">
        <v>221.15</v>
      </c>
      <c r="O64" s="5">
        <f t="shared" si="8"/>
        <v>2338.634</v>
      </c>
      <c r="P64" s="1"/>
      <c r="Q64" s="4">
        <v>2008</v>
      </c>
      <c r="R64" s="5">
        <v>60.978300000000004</v>
      </c>
      <c r="S64" s="5">
        <v>52.795600000000007</v>
      </c>
      <c r="T64" s="5">
        <v>40.534300000000002</v>
      </c>
      <c r="U64" s="5">
        <v>77.422000000000011</v>
      </c>
      <c r="V64" s="5">
        <v>58.003099999999996</v>
      </c>
      <c r="W64" s="5">
        <v>93.822299999999998</v>
      </c>
      <c r="X64" s="5">
        <v>118.1114</v>
      </c>
      <c r="Y64" s="5">
        <v>120.65260000000001</v>
      </c>
      <c r="Z64" s="5">
        <v>127.57480000000001</v>
      </c>
      <c r="AA64" s="5">
        <v>90.242800000000003</v>
      </c>
      <c r="AB64" s="5">
        <v>47.854000000000006</v>
      </c>
      <c r="AC64" s="5">
        <v>72.606399999999994</v>
      </c>
      <c r="AD64" s="5">
        <f t="shared" si="9"/>
        <v>960.59760000000006</v>
      </c>
      <c r="AE64" s="1"/>
      <c r="AF64" s="1"/>
      <c r="AK64" s="1"/>
      <c r="AL64" s="1"/>
      <c r="AM64" s="1"/>
    </row>
    <row r="65" spans="1:39" customFormat="1" x14ac:dyDescent="0.25">
      <c r="A65" s="1"/>
      <c r="B65" s="4">
        <v>2009</v>
      </c>
      <c r="C65" s="5">
        <v>293.61599999999999</v>
      </c>
      <c r="D65" s="5">
        <v>254.91800000000001</v>
      </c>
      <c r="E65" s="5">
        <v>289.70999999999998</v>
      </c>
      <c r="F65" s="5">
        <v>284.19299999999998</v>
      </c>
      <c r="G65" s="5">
        <v>216.95400000000001</v>
      </c>
      <c r="H65" s="5">
        <v>173.96</v>
      </c>
      <c r="I65" s="5">
        <v>131.25899999999999</v>
      </c>
      <c r="J65" s="5">
        <v>130.863</v>
      </c>
      <c r="K65" s="5">
        <v>125.08199999999999</v>
      </c>
      <c r="L65" s="5">
        <v>155.446</v>
      </c>
      <c r="M65" s="5">
        <v>206.93899999999999</v>
      </c>
      <c r="N65" s="5">
        <v>253.01</v>
      </c>
      <c r="O65" s="5">
        <f t="shared" si="8"/>
        <v>2515.9499999999998</v>
      </c>
      <c r="P65" s="1"/>
      <c r="Q65" s="4">
        <v>2009</v>
      </c>
      <c r="R65" s="5">
        <v>50.003100000000003</v>
      </c>
      <c r="S65" s="5">
        <v>47.044000000000004</v>
      </c>
      <c r="T65" s="5">
        <v>52.039300000000004</v>
      </c>
      <c r="U65" s="5">
        <v>41.166200000000003</v>
      </c>
      <c r="V65" s="5">
        <v>87.403500000000008</v>
      </c>
      <c r="W65" s="5">
        <v>83.445899999999995</v>
      </c>
      <c r="X65" s="5">
        <v>116.48250000000002</v>
      </c>
      <c r="Y65" s="5">
        <v>124.65190000000001</v>
      </c>
      <c r="Z65" s="5">
        <v>128.381</v>
      </c>
      <c r="AA65" s="5">
        <v>69.654499999999999</v>
      </c>
      <c r="AB65" s="5">
        <v>74.252200000000002</v>
      </c>
      <c r="AC65" s="5">
        <v>47.497100000000003</v>
      </c>
      <c r="AD65" s="5">
        <f t="shared" si="9"/>
        <v>922.02120000000002</v>
      </c>
      <c r="AE65" s="1"/>
      <c r="AF65" s="1"/>
      <c r="AK65" s="1"/>
      <c r="AL65" s="1"/>
      <c r="AM65" s="1"/>
    </row>
    <row r="66" spans="1:39" customFormat="1" x14ac:dyDescent="0.25">
      <c r="A66" s="1"/>
      <c r="B66" s="4">
        <v>2010</v>
      </c>
      <c r="C66" s="5">
        <v>209.465</v>
      </c>
      <c r="D66" s="5">
        <v>227.17099999999999</v>
      </c>
      <c r="E66" s="5">
        <v>253.34700000000001</v>
      </c>
      <c r="F66" s="5">
        <v>220.61799999999999</v>
      </c>
      <c r="G66" s="5">
        <v>194.84399999999999</v>
      </c>
      <c r="H66" s="5">
        <v>146.01499999999999</v>
      </c>
      <c r="I66" s="5">
        <v>118.355</v>
      </c>
      <c r="J66" s="5">
        <v>86.307000000000002</v>
      </c>
      <c r="K66" s="5">
        <v>120.941</v>
      </c>
      <c r="L66" s="5">
        <v>179.17500000000001</v>
      </c>
      <c r="M66" s="5">
        <v>204.35</v>
      </c>
      <c r="N66" s="5">
        <v>223.851</v>
      </c>
      <c r="O66" s="5">
        <f t="shared" si="8"/>
        <v>2184.4389999999999</v>
      </c>
      <c r="P66" s="1"/>
      <c r="Q66" s="4">
        <v>2010</v>
      </c>
      <c r="R66" s="5">
        <v>74.095600000000005</v>
      </c>
      <c r="S66" s="5">
        <v>49.538000000000004</v>
      </c>
      <c r="T66" s="5">
        <v>71.626900000000006</v>
      </c>
      <c r="U66" s="5">
        <v>65.027799999999999</v>
      </c>
      <c r="V66" s="5">
        <v>83.696799999999996</v>
      </c>
      <c r="W66" s="5">
        <v>102.10770000000001</v>
      </c>
      <c r="X66" s="5">
        <v>110.14330000000001</v>
      </c>
      <c r="Y66" s="5">
        <v>97.933600000000013</v>
      </c>
      <c r="Z66" s="5">
        <v>106.9272</v>
      </c>
      <c r="AA66" s="5">
        <v>62.678400000000003</v>
      </c>
      <c r="AB66" s="5">
        <v>75.218499999999992</v>
      </c>
      <c r="AC66" s="5">
        <v>63.8857</v>
      </c>
      <c r="AD66" s="5">
        <f t="shared" si="9"/>
        <v>962.87950000000012</v>
      </c>
      <c r="AE66" s="1"/>
      <c r="AF66" s="1"/>
      <c r="AK66" s="1"/>
      <c r="AL66" s="1"/>
      <c r="AM66" s="1"/>
    </row>
    <row r="67" spans="1:39" customFormat="1" x14ac:dyDescent="0.25">
      <c r="A67" s="1"/>
      <c r="B67" s="4">
        <v>2011</v>
      </c>
      <c r="C67" s="5">
        <v>227.661</v>
      </c>
      <c r="D67" s="5">
        <v>255.93199999999999</v>
      </c>
      <c r="E67" s="5">
        <v>297.17</v>
      </c>
      <c r="F67" s="5">
        <v>254.50200000000001</v>
      </c>
      <c r="G67" s="5">
        <v>214.17099999999999</v>
      </c>
      <c r="H67" s="5">
        <v>163.78299999999999</v>
      </c>
      <c r="I67" s="5">
        <v>137.30500000000001</v>
      </c>
      <c r="J67" s="5">
        <v>103.383</v>
      </c>
      <c r="K67" s="5">
        <v>168.989</v>
      </c>
      <c r="L67" s="5">
        <v>202.27099999999999</v>
      </c>
      <c r="M67" s="5">
        <v>210.56100000000001</v>
      </c>
      <c r="N67" s="5">
        <v>266.84899999999999</v>
      </c>
      <c r="O67" s="5">
        <f t="shared" si="8"/>
        <v>2502.5770000000002</v>
      </c>
      <c r="P67" s="1"/>
      <c r="Q67" s="4">
        <v>2011</v>
      </c>
      <c r="R67" s="5">
        <v>64.826999999999998</v>
      </c>
      <c r="S67" s="5">
        <v>46.088500000000003</v>
      </c>
      <c r="T67" s="5">
        <v>48.1614</v>
      </c>
      <c r="U67" s="5">
        <v>52.267400000000002</v>
      </c>
      <c r="V67" s="5">
        <v>83.159600000000012</v>
      </c>
      <c r="W67" s="5">
        <v>91.438900000000004</v>
      </c>
      <c r="X67" s="5">
        <v>111.73440000000001</v>
      </c>
      <c r="Y67" s="5">
        <v>130.9665</v>
      </c>
      <c r="Z67" s="5">
        <v>104.0694</v>
      </c>
      <c r="AA67" s="5">
        <v>59.880400000000002</v>
      </c>
      <c r="AB67" s="5">
        <v>85.751400000000004</v>
      </c>
      <c r="AC67" s="5">
        <v>53.756399999999999</v>
      </c>
      <c r="AD67" s="5">
        <f t="shared" si="9"/>
        <v>932.10130000000004</v>
      </c>
      <c r="AE67" s="1"/>
      <c r="AF67" s="1"/>
      <c r="AK67" s="1"/>
      <c r="AL67" s="1"/>
      <c r="AM67" s="1"/>
    </row>
    <row r="68" spans="1:39" customFormat="1" x14ac:dyDescent="0.25">
      <c r="A68" s="1"/>
      <c r="B68" s="4">
        <v>2012</v>
      </c>
      <c r="C68" s="5">
        <v>292.738</v>
      </c>
      <c r="D68" s="5">
        <v>272.74599999999998</v>
      </c>
      <c r="E68" s="5">
        <v>303.33800000000002</v>
      </c>
      <c r="F68" s="5">
        <v>261.16399999999999</v>
      </c>
      <c r="G68" s="5">
        <v>196.74600000000001</v>
      </c>
      <c r="H68" s="5">
        <v>145.57900000000001</v>
      </c>
      <c r="I68" s="5">
        <v>133.108</v>
      </c>
      <c r="J68" s="5">
        <v>106.976</v>
      </c>
      <c r="K68" s="5">
        <v>138.928</v>
      </c>
      <c r="L68" s="5">
        <v>200.87200000000001</v>
      </c>
      <c r="M68" s="5">
        <v>202.64500000000001</v>
      </c>
      <c r="N68" s="5">
        <v>249.542</v>
      </c>
      <c r="O68" s="5">
        <f t="shared" si="8"/>
        <v>2504.3819999999996</v>
      </c>
      <c r="P68" s="1"/>
      <c r="Q68" s="4">
        <v>2012</v>
      </c>
      <c r="R68" s="5">
        <v>58.751199999999997</v>
      </c>
      <c r="S68" s="5">
        <v>50.629000000000005</v>
      </c>
      <c r="T68" s="5">
        <v>60.691000000000003</v>
      </c>
      <c r="U68" s="5">
        <v>73.058700000000002</v>
      </c>
      <c r="V68" s="5">
        <v>67.392899999999997</v>
      </c>
      <c r="W68" s="5">
        <v>104.1001</v>
      </c>
      <c r="X68" s="5">
        <v>118.0462</v>
      </c>
      <c r="Y68" s="5">
        <v>133.8793</v>
      </c>
      <c r="Z68" s="5">
        <v>125.0288</v>
      </c>
      <c r="AA68" s="5">
        <v>88.002700000000004</v>
      </c>
      <c r="AB68" s="5">
        <v>48.703300000000006</v>
      </c>
      <c r="AC68" s="5">
        <v>63.962600000000002</v>
      </c>
      <c r="AD68" s="5">
        <f t="shared" si="9"/>
        <v>992.24580000000014</v>
      </c>
      <c r="AE68" s="1"/>
      <c r="AF68" s="1"/>
      <c r="AK68" s="1"/>
      <c r="AL68" s="1"/>
      <c r="AM68" s="1"/>
    </row>
    <row r="69" spans="1:39" customFormat="1" x14ac:dyDescent="0.25">
      <c r="A69" s="1"/>
      <c r="B69" s="4">
        <v>2013</v>
      </c>
      <c r="C69" s="5">
        <v>234.672</v>
      </c>
      <c r="D69" s="5">
        <v>274.404</v>
      </c>
      <c r="E69" s="5">
        <v>284.39600000000002</v>
      </c>
      <c r="F69" s="5">
        <v>218.24</v>
      </c>
      <c r="G69" s="5">
        <v>234.81899999999999</v>
      </c>
      <c r="H69" s="5">
        <v>178.01900000000001</v>
      </c>
      <c r="I69" s="5">
        <v>148.465</v>
      </c>
      <c r="J69" s="5">
        <v>155.185</v>
      </c>
      <c r="K69" s="5">
        <v>154.24199999999999</v>
      </c>
      <c r="L69" s="5">
        <v>202.79900000000001</v>
      </c>
      <c r="M69" s="5">
        <v>233.44399999999999</v>
      </c>
      <c r="N69" s="5">
        <v>218.96299999999999</v>
      </c>
      <c r="O69" s="5">
        <f t="shared" si="8"/>
        <v>2537.6480000000001</v>
      </c>
      <c r="P69" s="1"/>
      <c r="Q69" s="4">
        <v>2013</v>
      </c>
      <c r="R69" s="5">
        <v>69.308000000000007</v>
      </c>
      <c r="S69" s="5">
        <v>41.045700000000004</v>
      </c>
      <c r="T69" s="5">
        <v>61.028200000000005</v>
      </c>
      <c r="U69" s="5">
        <v>69.561199999999999</v>
      </c>
      <c r="V69" s="5">
        <v>74.983900000000006</v>
      </c>
      <c r="W69" s="5">
        <v>94.612099999999998</v>
      </c>
      <c r="X69" s="5">
        <v>110.4932</v>
      </c>
      <c r="Y69" s="5">
        <v>117.78040000000001</v>
      </c>
      <c r="Z69" s="5">
        <v>125.7684</v>
      </c>
      <c r="AA69" s="5">
        <v>62.851400000000005</v>
      </c>
      <c r="AB69" s="5">
        <v>67.101700000000008</v>
      </c>
      <c r="AC69" s="5">
        <v>74.289599999999993</v>
      </c>
      <c r="AD69" s="5">
        <f t="shared" si="9"/>
        <v>968.82380000000012</v>
      </c>
      <c r="AE69" s="1"/>
      <c r="AF69" s="1"/>
      <c r="AK69" s="1"/>
      <c r="AL69" s="1"/>
      <c r="AM69" s="1"/>
    </row>
    <row r="70" spans="1:39" customFormat="1" x14ac:dyDescent="0.25">
      <c r="A70" s="1"/>
      <c r="B70" s="4">
        <v>2014</v>
      </c>
      <c r="C70" s="5">
        <v>263.36399999999998</v>
      </c>
      <c r="D70" s="5">
        <v>244.94300000000001</v>
      </c>
      <c r="E70" s="5">
        <v>319.649</v>
      </c>
      <c r="F70" s="5">
        <v>283.83199999999999</v>
      </c>
      <c r="G70" s="5">
        <v>253.06899999999999</v>
      </c>
      <c r="H70" s="5">
        <v>158.559</v>
      </c>
      <c r="I70" s="5">
        <v>117.09399999999999</v>
      </c>
      <c r="J70" s="5">
        <v>135.87799999999999</v>
      </c>
      <c r="K70" s="5">
        <v>147.352</v>
      </c>
      <c r="L70" s="5">
        <v>188.64500000000001</v>
      </c>
      <c r="M70" s="5">
        <v>233.136</v>
      </c>
      <c r="N70" s="5">
        <v>233.42400000000001</v>
      </c>
      <c r="O70" s="5">
        <f t="shared" si="8"/>
        <v>2578.9450000000002</v>
      </c>
      <c r="P70" s="1"/>
      <c r="Q70" s="4">
        <v>2014</v>
      </c>
      <c r="R70" s="5">
        <v>62.372299999999996</v>
      </c>
      <c r="S70" s="5">
        <v>40.485600000000005</v>
      </c>
      <c r="T70" s="5">
        <v>52.024800000000006</v>
      </c>
      <c r="U70" s="5">
        <v>54.721600000000002</v>
      </c>
      <c r="V70" s="5">
        <v>70.300300000000007</v>
      </c>
      <c r="W70" s="5">
        <v>98.214800000000011</v>
      </c>
      <c r="X70" s="5">
        <v>113.31110000000001</v>
      </c>
      <c r="Y70" s="5">
        <v>124.09980000000002</v>
      </c>
      <c r="Z70" s="5">
        <v>118.09410000000001</v>
      </c>
      <c r="AA70" s="5">
        <v>69.708000000000013</v>
      </c>
      <c r="AB70" s="5">
        <v>81.622600000000006</v>
      </c>
      <c r="AC70" s="5">
        <v>66.434700000000007</v>
      </c>
      <c r="AD70" s="5">
        <f t="shared" si="9"/>
        <v>951.38970000000018</v>
      </c>
      <c r="AE70" s="1"/>
      <c r="AF70" s="1"/>
      <c r="AK70" s="1"/>
      <c r="AL70" s="1"/>
      <c r="AM70" s="1"/>
    </row>
    <row r="71" spans="1:39" customFormat="1" x14ac:dyDescent="0.25">
      <c r="A71" s="1"/>
      <c r="B71" s="4">
        <v>2015</v>
      </c>
      <c r="C71" s="5">
        <v>281.76600000000002</v>
      </c>
      <c r="D71" s="5">
        <v>215.58500000000001</v>
      </c>
      <c r="E71" s="5">
        <v>318.24599999999998</v>
      </c>
      <c r="F71" s="5">
        <v>271.89600000000002</v>
      </c>
      <c r="G71" s="5">
        <v>207.78299999999999</v>
      </c>
      <c r="H71" s="5">
        <v>125.87</v>
      </c>
      <c r="I71" s="5">
        <v>119.282</v>
      </c>
      <c r="J71" s="5">
        <v>113.36</v>
      </c>
      <c r="K71" s="5">
        <v>112.217</v>
      </c>
      <c r="L71" s="5">
        <v>141.78899999999999</v>
      </c>
      <c r="M71" s="5">
        <v>174.762</v>
      </c>
      <c r="N71" s="5">
        <v>174.071</v>
      </c>
      <c r="O71" s="5">
        <f t="shared" si="8"/>
        <v>2256.6269999999995</v>
      </c>
      <c r="P71" s="1"/>
      <c r="Q71" s="4">
        <v>2015</v>
      </c>
      <c r="R71" s="5">
        <v>50.648600000000002</v>
      </c>
      <c r="S71" s="5">
        <v>50.479399999999998</v>
      </c>
      <c r="T71" s="5">
        <v>52.067600000000006</v>
      </c>
      <c r="U71" s="5">
        <v>53.410500000000006</v>
      </c>
      <c r="V71" s="5">
        <v>69.582599999999999</v>
      </c>
      <c r="W71" s="5">
        <v>101.23310000000001</v>
      </c>
      <c r="X71" s="5">
        <v>114.43030000000002</v>
      </c>
      <c r="Y71" s="5">
        <v>126.0685</v>
      </c>
      <c r="Z71" s="5">
        <v>129.07550000000001</v>
      </c>
      <c r="AA71" s="5">
        <v>81.955399999999997</v>
      </c>
      <c r="AB71" s="5">
        <v>92.848600000000005</v>
      </c>
      <c r="AC71" s="5">
        <v>73.117000000000004</v>
      </c>
      <c r="AD71" s="5">
        <f t="shared" si="9"/>
        <v>994.91710000000012</v>
      </c>
      <c r="AE71" s="1"/>
      <c r="AF71" s="1"/>
      <c r="AK71" s="1"/>
      <c r="AL71" s="1"/>
      <c r="AM71" s="1"/>
    </row>
    <row r="72" spans="1:39" customFormat="1" x14ac:dyDescent="0.25">
      <c r="A72" s="1"/>
      <c r="B72" s="4">
        <v>2016</v>
      </c>
      <c r="C72" s="5">
        <v>184.68299999999999</v>
      </c>
      <c r="D72" s="5">
        <v>227.64</v>
      </c>
      <c r="E72" s="5">
        <v>302.60899999999998</v>
      </c>
      <c r="F72" s="5">
        <v>255.661</v>
      </c>
      <c r="G72" s="5">
        <v>182.80799999999999</v>
      </c>
      <c r="H72" s="5">
        <v>144.428</v>
      </c>
      <c r="I72" s="5">
        <v>133.804</v>
      </c>
      <c r="J72" s="5">
        <v>116.76300000000001</v>
      </c>
      <c r="K72" s="5">
        <v>140.18199999999999</v>
      </c>
      <c r="L72" s="5">
        <v>192.178</v>
      </c>
      <c r="M72" s="5">
        <v>191.346</v>
      </c>
      <c r="N72" s="5">
        <v>245.68199999999999</v>
      </c>
      <c r="O72" s="5">
        <f t="shared" si="8"/>
        <v>2317.7840000000001</v>
      </c>
      <c r="P72" s="1"/>
      <c r="Q72" s="4">
        <v>2016</v>
      </c>
      <c r="R72" s="5">
        <v>81.108000000000004</v>
      </c>
      <c r="S72" s="5">
        <v>69.495000000000005</v>
      </c>
      <c r="T72" s="5">
        <v>55.825600000000001</v>
      </c>
      <c r="U72" s="5">
        <v>92.990099999999998</v>
      </c>
      <c r="V72" s="5">
        <v>65.689700000000002</v>
      </c>
      <c r="W72" s="5">
        <v>97.19080000000001</v>
      </c>
      <c r="X72" s="5">
        <v>110.88430000000001</v>
      </c>
      <c r="Y72" s="5">
        <v>129.82760000000002</v>
      </c>
      <c r="Z72" s="5">
        <v>115.58499999999999</v>
      </c>
      <c r="AA72" s="5">
        <v>103.9023</v>
      </c>
      <c r="AB72" s="5">
        <v>66.713700000000003</v>
      </c>
      <c r="AC72" s="5">
        <v>65.530100000000004</v>
      </c>
      <c r="AD72" s="5">
        <f t="shared" si="9"/>
        <v>1054.7422000000001</v>
      </c>
      <c r="AE72" s="1"/>
      <c r="AF72" s="1"/>
      <c r="AK72" s="1"/>
      <c r="AL72" s="1"/>
      <c r="AM72" s="1"/>
    </row>
    <row r="73" spans="1:39" customFormat="1" x14ac:dyDescent="0.25">
      <c r="A73" s="1"/>
      <c r="B73" s="4">
        <v>2017</v>
      </c>
      <c r="C73" s="5">
        <v>337.14</v>
      </c>
      <c r="D73" s="5">
        <v>262.89100000000002</v>
      </c>
      <c r="E73" s="5">
        <v>330.113</v>
      </c>
      <c r="F73" s="5">
        <v>251.88200000000001</v>
      </c>
      <c r="G73" s="5">
        <v>215.614</v>
      </c>
      <c r="H73" s="5">
        <v>152.48500000000001</v>
      </c>
      <c r="I73" s="5">
        <v>88.492999999999995</v>
      </c>
      <c r="J73" s="5">
        <v>131.03100000000001</v>
      </c>
      <c r="K73" s="5">
        <v>167.083</v>
      </c>
      <c r="L73" s="5">
        <v>165.19200000000001</v>
      </c>
      <c r="M73" s="5">
        <v>252.798</v>
      </c>
      <c r="N73" s="5">
        <v>249.715</v>
      </c>
      <c r="O73" s="5">
        <f t="shared" si="8"/>
        <v>2604.4369999999999</v>
      </c>
      <c r="P73" s="1"/>
      <c r="Q73" s="4">
        <v>2017</v>
      </c>
      <c r="R73" s="5">
        <v>48.582100000000004</v>
      </c>
      <c r="S73" s="5">
        <v>58.560699999999997</v>
      </c>
      <c r="T73" s="5">
        <v>54.322900000000004</v>
      </c>
      <c r="U73" s="5">
        <v>50.958500000000001</v>
      </c>
      <c r="V73" s="5">
        <v>83.269500000000008</v>
      </c>
      <c r="W73" s="5">
        <v>107.8116</v>
      </c>
      <c r="X73" s="5">
        <v>132.18860000000001</v>
      </c>
      <c r="Y73" s="5">
        <v>123.63630000000001</v>
      </c>
      <c r="Z73" s="5">
        <v>85.955500000000001</v>
      </c>
      <c r="AA73" s="5">
        <v>73.947600000000008</v>
      </c>
      <c r="AB73" s="5">
        <v>67.730100000000007</v>
      </c>
      <c r="AC73" s="5">
        <v>66.998000000000005</v>
      </c>
      <c r="AD73" s="5">
        <f t="shared" si="9"/>
        <v>953.96140000000003</v>
      </c>
      <c r="AE73" s="1"/>
      <c r="AF73" s="1"/>
      <c r="AK73" s="1"/>
      <c r="AL73" s="1"/>
      <c r="AM73" s="1"/>
    </row>
    <row r="74" spans="1:39" customFormat="1" x14ac:dyDescent="0.25">
      <c r="A74" s="1"/>
      <c r="B74" s="4">
        <v>2018</v>
      </c>
      <c r="C74" s="5">
        <v>229.357</v>
      </c>
      <c r="D74" s="5">
        <v>232.852</v>
      </c>
      <c r="E74" s="5">
        <v>269.31700000000001</v>
      </c>
      <c r="F74" s="5">
        <v>251.06100000000001</v>
      </c>
      <c r="G74" s="5">
        <v>238.047</v>
      </c>
      <c r="H74" s="5">
        <v>123.458</v>
      </c>
      <c r="I74" s="5">
        <v>107.949</v>
      </c>
      <c r="J74" s="5">
        <v>140.83099999999999</v>
      </c>
      <c r="K74" s="5">
        <v>139.239</v>
      </c>
      <c r="L74" s="5">
        <v>220.86</v>
      </c>
      <c r="M74" s="5">
        <v>242.101</v>
      </c>
      <c r="N74" s="5">
        <v>206.85</v>
      </c>
      <c r="O74" s="5">
        <f t="shared" si="8"/>
        <v>2401.922</v>
      </c>
      <c r="P74" s="1"/>
      <c r="Q74" s="4">
        <v>2018</v>
      </c>
      <c r="R74" s="5">
        <v>63.810299999999998</v>
      </c>
      <c r="S74" s="5">
        <v>58.961199999999998</v>
      </c>
      <c r="T74" s="5">
        <v>56.661800000000007</v>
      </c>
      <c r="U74" s="5">
        <v>52.219600000000007</v>
      </c>
      <c r="V74" s="5">
        <v>81.610799999999998</v>
      </c>
      <c r="W74" s="5">
        <v>98.632400000000004</v>
      </c>
      <c r="X74" s="5">
        <v>118.62290000000002</v>
      </c>
      <c r="Y74" s="5">
        <v>128.42140000000001</v>
      </c>
      <c r="Z74" s="5">
        <v>126.3078</v>
      </c>
      <c r="AA74" s="5">
        <v>72.987800000000007</v>
      </c>
      <c r="AB74" s="5">
        <v>61.253800000000005</v>
      </c>
      <c r="AC74" s="5">
        <v>50.378399999999999</v>
      </c>
      <c r="AD74" s="5">
        <f t="shared" si="9"/>
        <v>969.86819999999989</v>
      </c>
      <c r="AE74" s="1"/>
      <c r="AF74" s="1"/>
      <c r="AK74" s="1"/>
      <c r="AL74" s="1"/>
      <c r="AM74" s="1"/>
    </row>
    <row r="75" spans="1:39" customFormat="1" x14ac:dyDescent="0.25">
      <c r="A75" s="1"/>
      <c r="B75" s="4">
        <v>2019</v>
      </c>
      <c r="C75" s="5">
        <v>313.87700000000001</v>
      </c>
      <c r="D75" s="5">
        <v>234.50800000000001</v>
      </c>
      <c r="E75" s="5">
        <v>317.64299999999997</v>
      </c>
      <c r="F75" s="5">
        <v>255.422</v>
      </c>
      <c r="G75" s="5">
        <v>221.96</v>
      </c>
      <c r="H75" s="5">
        <v>168.15299999999999</v>
      </c>
      <c r="I75" s="5">
        <v>134.10499999999999</v>
      </c>
      <c r="J75" s="5">
        <v>98.558999999999997</v>
      </c>
      <c r="K75" s="5">
        <v>156.983</v>
      </c>
      <c r="L75" s="5">
        <v>204.59299999999999</v>
      </c>
      <c r="M75" s="5">
        <v>229.12100000000001</v>
      </c>
      <c r="N75" s="5">
        <v>315.94299999999998</v>
      </c>
      <c r="O75" s="5">
        <f t="shared" si="8"/>
        <v>2650.8670000000002</v>
      </c>
      <c r="P75" s="1"/>
      <c r="Q75" s="4">
        <v>2019</v>
      </c>
      <c r="R75" s="5">
        <v>47.998400000000004</v>
      </c>
      <c r="S75" s="5">
        <v>53.025500000000001</v>
      </c>
      <c r="T75" s="5">
        <v>63.104600000000005</v>
      </c>
      <c r="U75" s="5">
        <v>53.522500000000008</v>
      </c>
      <c r="V75" s="5">
        <v>93.922700000000006</v>
      </c>
      <c r="W75" s="5">
        <v>92.23360000000001</v>
      </c>
      <c r="X75" s="5">
        <v>109.1455</v>
      </c>
      <c r="Y75" s="5">
        <v>119.245</v>
      </c>
      <c r="Z75" s="5">
        <v>111.32960000000001</v>
      </c>
      <c r="AA75" s="5">
        <v>59.534199999999998</v>
      </c>
      <c r="AB75" s="5">
        <v>66.446600000000004</v>
      </c>
      <c r="AC75" s="5">
        <v>51.576800000000006</v>
      </c>
      <c r="AD75" s="5">
        <f t="shared" si="9"/>
        <v>921.08500000000004</v>
      </c>
      <c r="AE75" s="1"/>
      <c r="AF75" s="1"/>
      <c r="AK75" s="1"/>
      <c r="AL75" s="1"/>
      <c r="AM75" s="1"/>
    </row>
    <row r="76" spans="1:39" customFormat="1" x14ac:dyDescent="0.25">
      <c r="A76" s="1"/>
      <c r="B76" s="4">
        <v>2020</v>
      </c>
      <c r="C76" s="5">
        <v>204.28899999999999</v>
      </c>
      <c r="D76" s="5">
        <v>217.50800000000001</v>
      </c>
      <c r="E76" s="5">
        <v>248.61600000000001</v>
      </c>
      <c r="F76" s="5">
        <v>226.90600000000001</v>
      </c>
      <c r="G76" s="5">
        <v>220.458</v>
      </c>
      <c r="H76" s="5">
        <v>154.77199999999999</v>
      </c>
      <c r="I76" s="5">
        <v>158.51900000000001</v>
      </c>
      <c r="J76" s="5">
        <v>105.375</v>
      </c>
      <c r="K76" s="5">
        <v>156.602</v>
      </c>
      <c r="L76" s="5">
        <v>158.22499999999999</v>
      </c>
      <c r="M76" s="5">
        <v>204.857</v>
      </c>
      <c r="N76" s="5">
        <v>259.392</v>
      </c>
      <c r="O76" s="5">
        <f t="shared" si="8"/>
        <v>2315.5189999999998</v>
      </c>
      <c r="P76" s="1"/>
      <c r="Q76" s="4">
        <v>2020</v>
      </c>
      <c r="R76" s="5">
        <v>86.196300000000008</v>
      </c>
      <c r="S76" s="5">
        <v>59.975400000000008</v>
      </c>
      <c r="T76" s="5">
        <v>58.6173</v>
      </c>
      <c r="U76" s="5">
        <v>62.437900000000006</v>
      </c>
      <c r="V76" s="5">
        <v>68.0655</v>
      </c>
      <c r="W76" s="5">
        <v>98.4221</v>
      </c>
      <c r="X76" s="5">
        <v>110.85480000000001</v>
      </c>
      <c r="Y76" s="5">
        <v>118.93979999999999</v>
      </c>
      <c r="Z76" s="5">
        <v>107.7903</v>
      </c>
      <c r="AA76" s="5">
        <v>101.58590000000001</v>
      </c>
      <c r="AB76" s="5">
        <v>56.808700000000002</v>
      </c>
      <c r="AC76" s="5">
        <v>57.076000000000001</v>
      </c>
      <c r="AD76" s="5">
        <f t="shared" si="9"/>
        <v>986.7700000000001</v>
      </c>
      <c r="AE76" s="1"/>
      <c r="AF76" s="1"/>
      <c r="AK76" s="1"/>
      <c r="AL76" s="1"/>
      <c r="AM76" s="1"/>
    </row>
    <row r="77" spans="1:39" customFormat="1" x14ac:dyDescent="0.25">
      <c r="A77" s="1"/>
      <c r="B77" s="4">
        <v>2021</v>
      </c>
      <c r="C77" s="5">
        <v>282.12400000000002</v>
      </c>
      <c r="D77" s="5">
        <v>259.173</v>
      </c>
      <c r="E77" s="5">
        <v>341.44499999999999</v>
      </c>
      <c r="F77" s="5">
        <v>263.642</v>
      </c>
      <c r="G77" s="5">
        <v>183.62100000000001</v>
      </c>
      <c r="H77" s="5">
        <v>162.988</v>
      </c>
      <c r="I77" s="5">
        <v>104.711</v>
      </c>
      <c r="J77" s="5">
        <v>130.74600000000001</v>
      </c>
      <c r="K77" s="5">
        <v>148.714</v>
      </c>
      <c r="L77" s="5">
        <v>181.69</v>
      </c>
      <c r="M77" s="5">
        <v>215.21799999999999</v>
      </c>
      <c r="N77" s="5">
        <v>263.63</v>
      </c>
      <c r="O77" s="5">
        <f t="shared" si="8"/>
        <v>2537.7020000000002</v>
      </c>
      <c r="P77" s="1"/>
      <c r="Q77" s="4">
        <v>2021</v>
      </c>
      <c r="R77" s="5">
        <v>60.718600000000009</v>
      </c>
      <c r="S77" s="5">
        <v>50.395800000000008</v>
      </c>
      <c r="T77" s="5">
        <v>52.630600000000008</v>
      </c>
      <c r="U77" s="5">
        <v>52.278099999999995</v>
      </c>
      <c r="V77" s="5">
        <v>79.607600000000005</v>
      </c>
      <c r="W77" s="5">
        <v>89.579100000000011</v>
      </c>
      <c r="X77" s="5">
        <v>110.40160000000002</v>
      </c>
      <c r="Y77" s="5">
        <v>112.4281</v>
      </c>
      <c r="Z77" s="5">
        <v>122.47890000000001</v>
      </c>
      <c r="AA77" s="5">
        <v>73.643799999999999</v>
      </c>
      <c r="AB77" s="5">
        <v>70.124499999999998</v>
      </c>
      <c r="AC77" s="5">
        <v>56.032700000000006</v>
      </c>
      <c r="AD77" s="5">
        <f t="shared" si="9"/>
        <v>930.3194000000002</v>
      </c>
      <c r="AE77" s="1"/>
      <c r="AF77" s="1"/>
      <c r="AK77" s="1"/>
      <c r="AL77" s="1"/>
      <c r="AM77" s="1"/>
    </row>
    <row r="78" spans="1:39" customFormat="1" x14ac:dyDescent="0.25">
      <c r="A78" s="1"/>
      <c r="B78" s="4" t="s">
        <v>17</v>
      </c>
      <c r="C78" s="5">
        <f>SUM(C57:C77)</f>
        <v>5183.7820000000002</v>
      </c>
      <c r="D78" s="5">
        <f t="shared" ref="D78:N78" si="10">SUM(D57:D77)</f>
        <v>4940.4869999999992</v>
      </c>
      <c r="E78" s="5">
        <f t="shared" si="10"/>
        <v>6078.2960000000012</v>
      </c>
      <c r="F78" s="5">
        <f t="shared" si="10"/>
        <v>5186.1659999999983</v>
      </c>
      <c r="G78" s="5">
        <f t="shared" si="10"/>
        <v>4354.4669999999996</v>
      </c>
      <c r="H78" s="5">
        <f t="shared" si="10"/>
        <v>3192.7379999999998</v>
      </c>
      <c r="I78" s="5">
        <f t="shared" si="10"/>
        <v>2742.7329999999997</v>
      </c>
      <c r="J78" s="5">
        <f t="shared" si="10"/>
        <v>2484.7540000000004</v>
      </c>
      <c r="K78" s="5">
        <f t="shared" si="10"/>
        <v>2976.4960000000001</v>
      </c>
      <c r="L78" s="5">
        <f t="shared" si="10"/>
        <v>3907.904</v>
      </c>
      <c r="M78" s="5">
        <f t="shared" si="10"/>
        <v>4435.7520000000004</v>
      </c>
      <c r="N78" s="5">
        <f t="shared" si="10"/>
        <v>5090.4660000000003</v>
      </c>
      <c r="O78" s="5">
        <f>AVERAGE(O57:O77)</f>
        <v>2408.2876666666662</v>
      </c>
      <c r="P78" s="1"/>
      <c r="Q78" s="4" t="s">
        <v>17</v>
      </c>
      <c r="R78" s="5">
        <f>SUM(R57:R77)</f>
        <v>1381.0810000000001</v>
      </c>
      <c r="S78" s="5">
        <f t="shared" ref="S78:AC78" si="11">SUM(S57:S77)</f>
        <v>1133.9337999999998</v>
      </c>
      <c r="T78" s="5">
        <f t="shared" si="11"/>
        <v>1181.4771000000001</v>
      </c>
      <c r="U78" s="5">
        <f t="shared" si="11"/>
        <v>1280.5624999999998</v>
      </c>
      <c r="V78" s="5">
        <f t="shared" si="11"/>
        <v>1649.2579000000001</v>
      </c>
      <c r="W78" s="5">
        <f t="shared" si="11"/>
        <v>2033.0442000000003</v>
      </c>
      <c r="X78" s="5">
        <f t="shared" si="11"/>
        <v>2407.0496000000003</v>
      </c>
      <c r="Y78" s="5">
        <f t="shared" si="11"/>
        <v>2535.2791000000007</v>
      </c>
      <c r="Z78" s="5">
        <f t="shared" si="11"/>
        <v>2469.6997000000001</v>
      </c>
      <c r="AA78" s="5">
        <f t="shared" si="11"/>
        <v>1571.1312000000003</v>
      </c>
      <c r="AB78" s="5">
        <f t="shared" si="11"/>
        <v>1521.3404</v>
      </c>
      <c r="AC78" s="5">
        <f t="shared" si="11"/>
        <v>1265.4755</v>
      </c>
      <c r="AD78" s="5">
        <f>AVERAGE(AD57:AD77)</f>
        <v>972.82533333333345</v>
      </c>
      <c r="AE78" s="1"/>
      <c r="AF78" s="1"/>
      <c r="AK78" s="1"/>
      <c r="AL78" s="1"/>
      <c r="AM78" s="1"/>
    </row>
    <row r="80" spans="1:39" customFormat="1" x14ac:dyDescent="0.25">
      <c r="A80" s="1"/>
      <c r="B80" s="2" t="s">
        <v>20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1"/>
      <c r="AF80" s="1"/>
      <c r="AK80" s="1"/>
      <c r="AL80" s="1"/>
      <c r="AM80" s="1"/>
    </row>
    <row r="81" spans="1:39" customFormat="1" x14ac:dyDescent="0.25">
      <c r="A81" s="1"/>
      <c r="B81" s="3" t="s">
        <v>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3" t="s">
        <v>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1"/>
      <c r="AF81" s="1"/>
      <c r="AK81" s="1"/>
      <c r="AL81" s="1"/>
      <c r="AM81" s="1"/>
    </row>
    <row r="82" spans="1:39" customFormat="1" x14ac:dyDescent="0.25">
      <c r="A82" s="1"/>
      <c r="B82" s="4" t="s">
        <v>3</v>
      </c>
      <c r="C82" s="4" t="s">
        <v>4</v>
      </c>
      <c r="D82" s="4" t="s">
        <v>5</v>
      </c>
      <c r="E82" s="4" t="s">
        <v>6</v>
      </c>
      <c r="F82" s="4" t="s">
        <v>7</v>
      </c>
      <c r="G82" s="4" t="s">
        <v>8</v>
      </c>
      <c r="H82" s="4" t="s">
        <v>9</v>
      </c>
      <c r="I82" s="4" t="s">
        <v>10</v>
      </c>
      <c r="J82" s="4" t="s">
        <v>11</v>
      </c>
      <c r="K82" s="4" t="s">
        <v>12</v>
      </c>
      <c r="L82" s="4" t="s">
        <v>13</v>
      </c>
      <c r="M82" s="4" t="s">
        <v>14</v>
      </c>
      <c r="N82" s="4" t="s">
        <v>15</v>
      </c>
      <c r="O82" s="4" t="s">
        <v>16</v>
      </c>
      <c r="P82" s="1"/>
      <c r="Q82" s="4" t="s">
        <v>3</v>
      </c>
      <c r="R82" s="4" t="s">
        <v>4</v>
      </c>
      <c r="S82" s="4" t="s">
        <v>5</v>
      </c>
      <c r="T82" s="4" t="s">
        <v>6</v>
      </c>
      <c r="U82" s="4" t="s">
        <v>7</v>
      </c>
      <c r="V82" s="4" t="s">
        <v>8</v>
      </c>
      <c r="W82" s="4" t="s">
        <v>9</v>
      </c>
      <c r="X82" s="4" t="s">
        <v>10</v>
      </c>
      <c r="Y82" s="4" t="s">
        <v>11</v>
      </c>
      <c r="Z82" s="4" t="s">
        <v>12</v>
      </c>
      <c r="AA82" s="4" t="s">
        <v>13</v>
      </c>
      <c r="AB82" s="4" t="s">
        <v>14</v>
      </c>
      <c r="AC82" s="4" t="s">
        <v>15</v>
      </c>
      <c r="AD82" s="4" t="s">
        <v>16</v>
      </c>
      <c r="AE82" s="1"/>
      <c r="AF82" s="1"/>
      <c r="AK82" s="1"/>
      <c r="AL82" s="1"/>
      <c r="AM82" s="1"/>
    </row>
    <row r="83" spans="1:39" customFormat="1" x14ac:dyDescent="0.25">
      <c r="A83" s="1"/>
      <c r="B83" s="4">
        <v>2001</v>
      </c>
      <c r="C83" s="5">
        <v>346.61200000000002</v>
      </c>
      <c r="D83" s="5">
        <v>261.40899999999999</v>
      </c>
      <c r="E83" s="5">
        <v>329.51</v>
      </c>
      <c r="F83" s="5">
        <v>172.46700000000001</v>
      </c>
      <c r="G83" s="5">
        <v>106.315</v>
      </c>
      <c r="H83" s="5">
        <v>43.774000000000001</v>
      </c>
      <c r="I83" s="5">
        <v>19.698</v>
      </c>
      <c r="J83" s="5">
        <v>18.957999999999998</v>
      </c>
      <c r="K83" s="5">
        <v>94.86</v>
      </c>
      <c r="L83" s="5">
        <v>160.708</v>
      </c>
      <c r="M83" s="5">
        <v>224.83099999999999</v>
      </c>
      <c r="N83" s="5">
        <v>319.16800000000001</v>
      </c>
      <c r="O83" s="5">
        <f>SUM(C83:N83)</f>
        <v>2098.31</v>
      </c>
      <c r="P83" s="1"/>
      <c r="Q83" s="4">
        <v>2001</v>
      </c>
      <c r="R83" s="5">
        <v>73.064599999999999</v>
      </c>
      <c r="S83" s="5">
        <v>75.0929</v>
      </c>
      <c r="T83" s="5">
        <v>73.668499999999995</v>
      </c>
      <c r="U83" s="5">
        <v>67.998900000000006</v>
      </c>
      <c r="V83" s="5">
        <v>93.502099999999999</v>
      </c>
      <c r="W83" s="5">
        <v>61.294500000000006</v>
      </c>
      <c r="X83" s="5">
        <v>91.482300000000009</v>
      </c>
      <c r="Y83" s="5">
        <v>69.846299999999999</v>
      </c>
      <c r="Z83" s="5">
        <v>81.814300000000003</v>
      </c>
      <c r="AA83" s="5">
        <v>62.282100000000007</v>
      </c>
      <c r="AB83" s="5">
        <v>53.871299999999998</v>
      </c>
      <c r="AC83" s="5">
        <v>36.236600000000003</v>
      </c>
      <c r="AD83" s="5">
        <f>SUM(R83:AC83)</f>
        <v>840.15440000000012</v>
      </c>
      <c r="AE83" s="1"/>
      <c r="AF83" s="1"/>
      <c r="AK83" s="1"/>
      <c r="AL83" s="1"/>
      <c r="AM83" s="1"/>
    </row>
    <row r="84" spans="1:39" customFormat="1" x14ac:dyDescent="0.25">
      <c r="A84" s="1"/>
      <c r="B84" s="4">
        <v>2002</v>
      </c>
      <c r="C84" s="5">
        <v>301.23399999999998</v>
      </c>
      <c r="D84" s="5">
        <v>316.48700000000002</v>
      </c>
      <c r="E84" s="5">
        <v>268.81599999999997</v>
      </c>
      <c r="F84" s="5">
        <v>148.28800000000001</v>
      </c>
      <c r="G84" s="5">
        <v>91.945999999999998</v>
      </c>
      <c r="H84" s="5">
        <v>24.062999999999999</v>
      </c>
      <c r="I84" s="5">
        <v>24.283000000000001</v>
      </c>
      <c r="J84" s="5">
        <v>28.209</v>
      </c>
      <c r="K84" s="5">
        <v>97.572000000000003</v>
      </c>
      <c r="L84" s="5">
        <v>150.69200000000001</v>
      </c>
      <c r="M84" s="5">
        <v>170.99700000000001</v>
      </c>
      <c r="N84" s="5">
        <v>278.709</v>
      </c>
      <c r="O84" s="5">
        <f t="shared" ref="O84:O103" si="12">SUM(C84:N84)</f>
        <v>1901.2960000000003</v>
      </c>
      <c r="P84" s="1"/>
      <c r="Q84" s="4">
        <v>2002</v>
      </c>
      <c r="R84" s="5">
        <v>71.848100000000002</v>
      </c>
      <c r="S84" s="5">
        <v>66.876800000000003</v>
      </c>
      <c r="T84" s="5">
        <v>98.155900000000003</v>
      </c>
      <c r="U84" s="5">
        <v>85.088800000000006</v>
      </c>
      <c r="V84" s="5">
        <v>103.24310000000001</v>
      </c>
      <c r="W84" s="5">
        <v>93.425200000000004</v>
      </c>
      <c r="X84" s="5">
        <v>90.780799999999999</v>
      </c>
      <c r="Y84" s="5">
        <v>53.764300000000006</v>
      </c>
      <c r="Z84" s="5">
        <v>87.082300000000004</v>
      </c>
      <c r="AA84" s="5">
        <v>60.976100000000002</v>
      </c>
      <c r="AB84" s="5">
        <v>81.876599999999996</v>
      </c>
      <c r="AC84" s="5">
        <v>53.289300000000004</v>
      </c>
      <c r="AD84" s="5">
        <f t="shared" ref="AD84:AD103" si="13">SUM(R84:AC84)</f>
        <v>946.40730000000019</v>
      </c>
      <c r="AE84" s="1"/>
      <c r="AF84" s="1"/>
      <c r="AK84" s="1"/>
      <c r="AL84" s="1"/>
      <c r="AM84" s="1"/>
    </row>
    <row r="85" spans="1:39" customFormat="1" x14ac:dyDescent="0.25">
      <c r="A85" s="1"/>
      <c r="B85" s="4">
        <v>2003</v>
      </c>
      <c r="C85" s="5">
        <v>329.63400000000001</v>
      </c>
      <c r="D85" s="5">
        <v>296.89699999999999</v>
      </c>
      <c r="E85" s="5">
        <v>384.46499999999997</v>
      </c>
      <c r="F85" s="5">
        <v>205.34200000000001</v>
      </c>
      <c r="G85" s="5">
        <v>97.742000000000004</v>
      </c>
      <c r="H85" s="5">
        <v>27.786000000000001</v>
      </c>
      <c r="I85" s="5">
        <v>8.8710000000000004</v>
      </c>
      <c r="J85" s="5">
        <v>36.33</v>
      </c>
      <c r="K85" s="5">
        <v>92.658000000000001</v>
      </c>
      <c r="L85" s="5">
        <v>197.86</v>
      </c>
      <c r="M85" s="5">
        <v>201.32400000000001</v>
      </c>
      <c r="N85" s="5">
        <v>238.31299999999999</v>
      </c>
      <c r="O85" s="5">
        <f t="shared" si="12"/>
        <v>2117.2220000000002</v>
      </c>
      <c r="P85" s="1"/>
      <c r="Q85" s="4">
        <v>2003</v>
      </c>
      <c r="R85" s="5">
        <v>72.147199999999998</v>
      </c>
      <c r="S85" s="5">
        <v>84.068700000000007</v>
      </c>
      <c r="T85" s="5">
        <v>60.78540000000001</v>
      </c>
      <c r="U85" s="5">
        <v>80.154899999999998</v>
      </c>
      <c r="V85" s="5">
        <v>107.5866</v>
      </c>
      <c r="W85" s="5">
        <v>116.2367</v>
      </c>
      <c r="X85" s="5">
        <v>115.5204</v>
      </c>
      <c r="Y85" s="5">
        <v>103.3436</v>
      </c>
      <c r="Z85" s="5">
        <v>79.264700000000005</v>
      </c>
      <c r="AA85" s="5">
        <v>61.983900000000006</v>
      </c>
      <c r="AB85" s="5">
        <v>59.752200000000009</v>
      </c>
      <c r="AC85" s="5">
        <v>53.344799999999999</v>
      </c>
      <c r="AD85" s="5">
        <f t="shared" si="13"/>
        <v>994.18910000000005</v>
      </c>
      <c r="AE85" s="1"/>
      <c r="AF85" s="1"/>
      <c r="AK85" s="1"/>
      <c r="AL85" s="1"/>
      <c r="AM85" s="1"/>
    </row>
    <row r="86" spans="1:39" customFormat="1" x14ac:dyDescent="0.25">
      <c r="A86" s="1"/>
      <c r="B86" s="4">
        <v>2004</v>
      </c>
      <c r="C86" s="5">
        <v>372.38299999999998</v>
      </c>
      <c r="D86" s="5">
        <v>387.06099999999998</v>
      </c>
      <c r="E86" s="5">
        <v>314.178</v>
      </c>
      <c r="F86" s="5">
        <v>191.571</v>
      </c>
      <c r="G86" s="5">
        <v>68.058000000000007</v>
      </c>
      <c r="H86" s="5">
        <v>27.234000000000002</v>
      </c>
      <c r="I86" s="5">
        <v>24.742999999999999</v>
      </c>
      <c r="J86" s="5">
        <v>38.069000000000003</v>
      </c>
      <c r="K86" s="5">
        <v>82.278000000000006</v>
      </c>
      <c r="L86" s="5">
        <v>162.29900000000001</v>
      </c>
      <c r="M86" s="5">
        <v>184.03700000000001</v>
      </c>
      <c r="N86" s="5">
        <v>257.62</v>
      </c>
      <c r="O86" s="5">
        <f t="shared" si="12"/>
        <v>2109.5309999999995</v>
      </c>
      <c r="P86" s="1"/>
      <c r="Q86" s="4">
        <v>2004</v>
      </c>
      <c r="R86" s="5">
        <v>42.858400000000003</v>
      </c>
      <c r="S86" s="5">
        <v>46.854399999999998</v>
      </c>
      <c r="T86" s="5">
        <v>90.8202</v>
      </c>
      <c r="U86" s="5">
        <v>100.0498</v>
      </c>
      <c r="V86" s="5">
        <v>78.734300000000005</v>
      </c>
      <c r="W86" s="5">
        <v>115.88630000000001</v>
      </c>
      <c r="X86" s="5">
        <v>116.8777</v>
      </c>
      <c r="Y86" s="5">
        <v>97.085100000000011</v>
      </c>
      <c r="Z86" s="5">
        <v>72.269899999999993</v>
      </c>
      <c r="AA86" s="5">
        <v>67.836800000000011</v>
      </c>
      <c r="AB86" s="5">
        <v>50.699900000000007</v>
      </c>
      <c r="AC86" s="5">
        <v>76.886099999999999</v>
      </c>
      <c r="AD86" s="5">
        <f t="shared" si="13"/>
        <v>956.85890000000018</v>
      </c>
      <c r="AE86" s="1"/>
      <c r="AF86" s="1"/>
      <c r="AK86" s="1"/>
      <c r="AL86" s="1"/>
      <c r="AM86" s="1"/>
    </row>
    <row r="87" spans="1:39" customFormat="1" x14ac:dyDescent="0.25">
      <c r="A87" s="1"/>
      <c r="B87" s="4">
        <v>2005</v>
      </c>
      <c r="C87" s="5">
        <v>309.26499999999999</v>
      </c>
      <c r="D87" s="5">
        <v>295.40300000000002</v>
      </c>
      <c r="E87" s="5">
        <v>393.91</v>
      </c>
      <c r="F87" s="5">
        <v>145.46700000000001</v>
      </c>
      <c r="G87" s="5">
        <v>84.656999999999996</v>
      </c>
      <c r="H87" s="5">
        <v>23.32</v>
      </c>
      <c r="I87" s="5">
        <v>8.6530000000000005</v>
      </c>
      <c r="J87" s="5">
        <v>17.449000000000002</v>
      </c>
      <c r="K87" s="5">
        <v>82.155000000000001</v>
      </c>
      <c r="L87" s="5">
        <v>140.654</v>
      </c>
      <c r="M87" s="5">
        <v>218.38399999999999</v>
      </c>
      <c r="N87" s="5">
        <v>361.892</v>
      </c>
      <c r="O87" s="5">
        <f t="shared" si="12"/>
        <v>2081.2089999999998</v>
      </c>
      <c r="P87" s="1"/>
      <c r="Q87" s="4">
        <v>2005</v>
      </c>
      <c r="R87" s="5">
        <v>61.716800000000006</v>
      </c>
      <c r="S87" s="5">
        <v>59.813000000000002</v>
      </c>
      <c r="T87" s="5">
        <v>62.180900000000001</v>
      </c>
      <c r="U87" s="5">
        <v>82.040300000000002</v>
      </c>
      <c r="V87" s="5">
        <v>118.0172</v>
      </c>
      <c r="W87" s="5">
        <v>117.97710000000001</v>
      </c>
      <c r="X87" s="5">
        <v>115.44880000000001</v>
      </c>
      <c r="Y87" s="5">
        <v>77.458799999999997</v>
      </c>
      <c r="Z87" s="5">
        <v>74.923500000000004</v>
      </c>
      <c r="AA87" s="5">
        <v>62.091000000000001</v>
      </c>
      <c r="AB87" s="5">
        <v>56.7515</v>
      </c>
      <c r="AC87" s="5">
        <v>42.410600000000002</v>
      </c>
      <c r="AD87" s="5">
        <f t="shared" si="13"/>
        <v>930.82949999999994</v>
      </c>
      <c r="AE87" s="1"/>
      <c r="AF87" s="1"/>
      <c r="AK87" s="1"/>
      <c r="AL87" s="1"/>
      <c r="AM87" s="1"/>
    </row>
    <row r="88" spans="1:39" customFormat="1" x14ac:dyDescent="0.25">
      <c r="A88" s="1"/>
      <c r="B88" s="4">
        <v>2006</v>
      </c>
      <c r="C88" s="5">
        <v>294.92899999999997</v>
      </c>
      <c r="D88" s="5">
        <v>335.82600000000002</v>
      </c>
      <c r="E88" s="5">
        <v>342.26600000000002</v>
      </c>
      <c r="F88" s="5">
        <v>281.80700000000002</v>
      </c>
      <c r="G88" s="5">
        <v>132.88399999999999</v>
      </c>
      <c r="H88" s="5">
        <v>17.591000000000001</v>
      </c>
      <c r="I88" s="5">
        <v>18.143999999999998</v>
      </c>
      <c r="J88" s="5">
        <v>26.149000000000001</v>
      </c>
      <c r="K88" s="5">
        <v>97.923000000000002</v>
      </c>
      <c r="L88" s="5">
        <v>201.28</v>
      </c>
      <c r="M88" s="5">
        <v>182.482</v>
      </c>
      <c r="N88" s="5">
        <v>278.64699999999999</v>
      </c>
      <c r="O88" s="5">
        <f t="shared" si="12"/>
        <v>2209.9279999999999</v>
      </c>
      <c r="P88" s="1"/>
      <c r="Q88" s="4">
        <v>2006</v>
      </c>
      <c r="R88" s="5">
        <v>81.160799999999995</v>
      </c>
      <c r="S88" s="5">
        <v>47.078500000000005</v>
      </c>
      <c r="T88" s="5">
        <v>55.263199999999998</v>
      </c>
      <c r="U88" s="5">
        <v>60.034199999999998</v>
      </c>
      <c r="V88" s="5">
        <v>97.274100000000004</v>
      </c>
      <c r="W88" s="5">
        <v>118.3224</v>
      </c>
      <c r="X88" s="5">
        <v>117.22919999999999</v>
      </c>
      <c r="Y88" s="5">
        <v>108.90480000000001</v>
      </c>
      <c r="Z88" s="5">
        <v>95.639300000000006</v>
      </c>
      <c r="AA88" s="5">
        <v>58.844200000000001</v>
      </c>
      <c r="AB88" s="5">
        <v>83.739000000000004</v>
      </c>
      <c r="AC88" s="5">
        <v>65.547200000000004</v>
      </c>
      <c r="AD88" s="5">
        <f t="shared" si="13"/>
        <v>989.03690000000006</v>
      </c>
      <c r="AE88" s="1"/>
      <c r="AF88" s="1"/>
      <c r="AK88" s="1"/>
      <c r="AL88" s="1"/>
      <c r="AM88" s="1"/>
    </row>
    <row r="89" spans="1:39" customFormat="1" x14ac:dyDescent="0.25">
      <c r="A89" s="1"/>
      <c r="B89" s="4">
        <v>2007</v>
      </c>
      <c r="C89" s="5">
        <v>296.36399999999998</v>
      </c>
      <c r="D89" s="5">
        <v>354.52</v>
      </c>
      <c r="E89" s="5">
        <v>307.19900000000001</v>
      </c>
      <c r="F89" s="5">
        <v>181.709</v>
      </c>
      <c r="G89" s="5">
        <v>91.561000000000007</v>
      </c>
      <c r="H89" s="5">
        <v>18.899999999999999</v>
      </c>
      <c r="I89" s="5">
        <v>25.128</v>
      </c>
      <c r="J89" s="5">
        <v>22.675000000000001</v>
      </c>
      <c r="K89" s="5">
        <v>52.682000000000002</v>
      </c>
      <c r="L89" s="5">
        <v>159.76599999999999</v>
      </c>
      <c r="M89" s="5">
        <v>232.298</v>
      </c>
      <c r="N89" s="5">
        <v>289.17099999999999</v>
      </c>
      <c r="O89" s="5">
        <f t="shared" si="12"/>
        <v>2031.9730000000002</v>
      </c>
      <c r="P89" s="1"/>
      <c r="Q89" s="4">
        <v>2007</v>
      </c>
      <c r="R89" s="5">
        <v>74.378399999999999</v>
      </c>
      <c r="S89" s="5">
        <v>61.010100000000001</v>
      </c>
      <c r="T89" s="5">
        <v>107.7694</v>
      </c>
      <c r="U89" s="5">
        <v>91.163700000000006</v>
      </c>
      <c r="V89" s="5">
        <v>112.7492</v>
      </c>
      <c r="W89" s="5">
        <v>123.0665</v>
      </c>
      <c r="X89" s="5">
        <v>114.19749999999999</v>
      </c>
      <c r="Y89" s="5">
        <v>82.640100000000004</v>
      </c>
      <c r="Z89" s="5">
        <v>53.7699</v>
      </c>
      <c r="AA89" s="5">
        <v>48.514499999999998</v>
      </c>
      <c r="AB89" s="5">
        <v>57.073700000000002</v>
      </c>
      <c r="AC89" s="5">
        <v>66.090999999999994</v>
      </c>
      <c r="AD89" s="5">
        <f t="shared" si="13"/>
        <v>992.42399999999998</v>
      </c>
      <c r="AE89" s="1"/>
      <c r="AF89" s="1"/>
      <c r="AK89" s="1"/>
      <c r="AL89" s="1"/>
      <c r="AM89" s="1"/>
    </row>
    <row r="90" spans="1:39" customFormat="1" x14ac:dyDescent="0.25">
      <c r="A90" s="1"/>
      <c r="B90" s="4">
        <v>2008</v>
      </c>
      <c r="C90" s="5">
        <v>391.79500000000002</v>
      </c>
      <c r="D90" s="5">
        <v>336.637</v>
      </c>
      <c r="E90" s="5">
        <v>383.83800000000002</v>
      </c>
      <c r="F90" s="5">
        <v>197.00899999999999</v>
      </c>
      <c r="G90" s="5">
        <v>107.889</v>
      </c>
      <c r="H90" s="5">
        <v>22.023</v>
      </c>
      <c r="I90" s="5">
        <v>7.431</v>
      </c>
      <c r="J90" s="5">
        <v>27.315999999999999</v>
      </c>
      <c r="K90" s="5">
        <v>79.816000000000003</v>
      </c>
      <c r="L90" s="5">
        <v>161.27000000000001</v>
      </c>
      <c r="M90" s="5">
        <v>245.666</v>
      </c>
      <c r="N90" s="5">
        <v>339.613</v>
      </c>
      <c r="O90" s="5">
        <f t="shared" si="12"/>
        <v>2300.3029999999999</v>
      </c>
      <c r="P90" s="1"/>
      <c r="Q90" s="4">
        <v>2008</v>
      </c>
      <c r="R90" s="5">
        <v>52.923900000000003</v>
      </c>
      <c r="S90" s="5">
        <v>53.170200000000001</v>
      </c>
      <c r="T90" s="5">
        <v>48.430000000000007</v>
      </c>
      <c r="U90" s="5">
        <v>99.534199999999998</v>
      </c>
      <c r="V90" s="5">
        <v>76.943600000000004</v>
      </c>
      <c r="W90" s="5">
        <v>124.0475</v>
      </c>
      <c r="X90" s="5">
        <v>122.00290000000001</v>
      </c>
      <c r="Y90" s="5">
        <v>107.05930000000001</v>
      </c>
      <c r="Z90" s="5">
        <v>102.32490000000001</v>
      </c>
      <c r="AA90" s="5">
        <v>91.819400000000002</v>
      </c>
      <c r="AB90" s="5">
        <v>46.429100000000005</v>
      </c>
      <c r="AC90" s="5">
        <v>48.494799999999998</v>
      </c>
      <c r="AD90" s="5">
        <f t="shared" si="13"/>
        <v>973.17979999999989</v>
      </c>
      <c r="AE90" s="1"/>
      <c r="AF90" s="1"/>
      <c r="AK90" s="1"/>
      <c r="AL90" s="1"/>
      <c r="AM90" s="1"/>
    </row>
    <row r="91" spans="1:39" customFormat="1" x14ac:dyDescent="0.25">
      <c r="A91" s="1"/>
      <c r="B91" s="4">
        <v>2009</v>
      </c>
      <c r="C91" s="5">
        <v>293.733</v>
      </c>
      <c r="D91" s="5">
        <v>316.12700000000001</v>
      </c>
      <c r="E91" s="5">
        <v>334.13600000000002</v>
      </c>
      <c r="F91" s="5">
        <v>255.27</v>
      </c>
      <c r="G91" s="5">
        <v>134.00299999999999</v>
      </c>
      <c r="H91" s="5">
        <v>50.134</v>
      </c>
      <c r="I91" s="5">
        <v>13.548</v>
      </c>
      <c r="J91" s="5">
        <v>33.676000000000002</v>
      </c>
      <c r="K91" s="5">
        <v>88.92</v>
      </c>
      <c r="L91" s="5">
        <v>146.084</v>
      </c>
      <c r="M91" s="5">
        <v>186.19</v>
      </c>
      <c r="N91" s="5">
        <v>328.30599999999998</v>
      </c>
      <c r="O91" s="5">
        <f t="shared" si="12"/>
        <v>2180.127</v>
      </c>
      <c r="P91" s="1"/>
      <c r="Q91" s="4">
        <v>2009</v>
      </c>
      <c r="R91" s="5">
        <v>81.131799999999998</v>
      </c>
      <c r="S91" s="5">
        <v>56.759500000000003</v>
      </c>
      <c r="T91" s="5">
        <v>61.936400000000006</v>
      </c>
      <c r="U91" s="5">
        <v>67.385500000000008</v>
      </c>
      <c r="V91" s="5">
        <v>98.955200000000005</v>
      </c>
      <c r="W91" s="5">
        <v>113.55440000000002</v>
      </c>
      <c r="X91" s="5">
        <v>129.9632</v>
      </c>
      <c r="Y91" s="5">
        <v>128.60940000000002</v>
      </c>
      <c r="Z91" s="5">
        <v>135.19810000000001</v>
      </c>
      <c r="AA91" s="5">
        <v>75.322600000000008</v>
      </c>
      <c r="AB91" s="5">
        <v>66.424999999999997</v>
      </c>
      <c r="AC91" s="5">
        <v>44.610199999999999</v>
      </c>
      <c r="AD91" s="5">
        <f t="shared" si="13"/>
        <v>1059.8513</v>
      </c>
      <c r="AE91" s="1"/>
      <c r="AF91" s="1"/>
      <c r="AK91" s="1"/>
      <c r="AL91" s="1"/>
      <c r="AM91" s="1"/>
    </row>
    <row r="92" spans="1:39" customFormat="1" x14ac:dyDescent="0.25">
      <c r="A92" s="1"/>
      <c r="B92" s="4">
        <v>2010</v>
      </c>
      <c r="C92" s="5">
        <v>399.142</v>
      </c>
      <c r="D92" s="5">
        <v>282.37200000000001</v>
      </c>
      <c r="E92" s="5">
        <v>309.18400000000003</v>
      </c>
      <c r="F92" s="5">
        <v>157.828</v>
      </c>
      <c r="G92" s="5">
        <v>71.849999999999994</v>
      </c>
      <c r="H92" s="5">
        <v>27.131</v>
      </c>
      <c r="I92" s="5">
        <v>19.977</v>
      </c>
      <c r="J92" s="5">
        <v>15.622</v>
      </c>
      <c r="K92" s="5">
        <v>48.531999999999996</v>
      </c>
      <c r="L92" s="5">
        <v>161.58600000000001</v>
      </c>
      <c r="M92" s="5">
        <v>242.72900000000001</v>
      </c>
      <c r="N92" s="5">
        <v>295.95499999999998</v>
      </c>
      <c r="O92" s="5">
        <f t="shared" si="12"/>
        <v>2031.9080000000001</v>
      </c>
      <c r="P92" s="1"/>
      <c r="Q92" s="4">
        <v>2010</v>
      </c>
      <c r="R92" s="5">
        <v>57.139600000000002</v>
      </c>
      <c r="S92" s="5">
        <v>68.478400000000008</v>
      </c>
      <c r="T92" s="5">
        <v>78.316400000000002</v>
      </c>
      <c r="U92" s="5">
        <v>102.02680000000001</v>
      </c>
      <c r="V92" s="5">
        <v>122.87180000000001</v>
      </c>
      <c r="W92" s="5">
        <v>127.6798</v>
      </c>
      <c r="X92" s="5">
        <v>118.7377</v>
      </c>
      <c r="Y92" s="5">
        <v>87.848000000000013</v>
      </c>
      <c r="Z92" s="5">
        <v>68.85990000000001</v>
      </c>
      <c r="AA92" s="5">
        <v>52.625599999999999</v>
      </c>
      <c r="AB92" s="5">
        <v>72.917400000000001</v>
      </c>
      <c r="AC92" s="5">
        <v>67.993399999999994</v>
      </c>
      <c r="AD92" s="5">
        <f t="shared" si="13"/>
        <v>1025.4948000000002</v>
      </c>
      <c r="AE92" s="1"/>
      <c r="AF92" s="1"/>
      <c r="AK92" s="1"/>
      <c r="AL92" s="1"/>
      <c r="AM92" s="1"/>
    </row>
    <row r="93" spans="1:39" customFormat="1" x14ac:dyDescent="0.25">
      <c r="A93" s="1"/>
      <c r="B93" s="4">
        <v>2011</v>
      </c>
      <c r="C93" s="5">
        <v>377.60199999999998</v>
      </c>
      <c r="D93" s="5">
        <v>367.81200000000001</v>
      </c>
      <c r="E93" s="5">
        <v>325.43400000000003</v>
      </c>
      <c r="F93" s="5">
        <v>243.33699999999999</v>
      </c>
      <c r="G93" s="5">
        <v>80.69</v>
      </c>
      <c r="H93" s="5">
        <v>17.983000000000001</v>
      </c>
      <c r="I93" s="5">
        <v>9.2050000000000001</v>
      </c>
      <c r="J93" s="5">
        <v>27.126999999999999</v>
      </c>
      <c r="K93" s="5">
        <v>65.650000000000006</v>
      </c>
      <c r="L93" s="5">
        <v>201.423</v>
      </c>
      <c r="M93" s="5">
        <v>234.96600000000001</v>
      </c>
      <c r="N93" s="5">
        <v>274.10300000000001</v>
      </c>
      <c r="O93" s="5">
        <f t="shared" si="12"/>
        <v>2225.3319999999999</v>
      </c>
      <c r="P93" s="1"/>
      <c r="Q93" s="4">
        <v>2011</v>
      </c>
      <c r="R93" s="5">
        <v>44.832300000000004</v>
      </c>
      <c r="S93" s="5">
        <v>38.466300000000004</v>
      </c>
      <c r="T93" s="5">
        <v>48.06</v>
      </c>
      <c r="U93" s="5">
        <v>80.711100000000002</v>
      </c>
      <c r="V93" s="5">
        <v>113.97470000000001</v>
      </c>
      <c r="W93" s="5">
        <v>124.7697</v>
      </c>
      <c r="X93" s="5">
        <v>126.39890000000001</v>
      </c>
      <c r="Y93" s="5">
        <v>119.6434</v>
      </c>
      <c r="Z93" s="5">
        <v>101.90140000000001</v>
      </c>
      <c r="AA93" s="5">
        <v>55.2348</v>
      </c>
      <c r="AB93" s="5">
        <v>75.751900000000006</v>
      </c>
      <c r="AC93" s="5">
        <v>71.202100000000002</v>
      </c>
      <c r="AD93" s="5">
        <f t="shared" si="13"/>
        <v>1000.9465999999999</v>
      </c>
      <c r="AE93" s="1"/>
      <c r="AF93" s="1"/>
      <c r="AK93" s="1"/>
      <c r="AL93" s="1"/>
      <c r="AM93" s="1"/>
    </row>
    <row r="94" spans="1:39" customFormat="1" x14ac:dyDescent="0.25">
      <c r="A94" s="1"/>
      <c r="B94" s="4">
        <v>2012</v>
      </c>
      <c r="C94" s="5">
        <v>377.64299999999997</v>
      </c>
      <c r="D94" s="5">
        <v>301.49299999999999</v>
      </c>
      <c r="E94" s="5">
        <v>317.84399999999999</v>
      </c>
      <c r="F94" s="5">
        <v>190.066</v>
      </c>
      <c r="G94" s="5">
        <v>98.936000000000007</v>
      </c>
      <c r="H94" s="5">
        <v>42.755000000000003</v>
      </c>
      <c r="I94" s="5">
        <v>16.37</v>
      </c>
      <c r="J94" s="5">
        <v>14.000999999999999</v>
      </c>
      <c r="K94" s="5">
        <v>87.421000000000006</v>
      </c>
      <c r="L94" s="5">
        <v>169.86699999999999</v>
      </c>
      <c r="M94" s="5">
        <v>266.05799999999999</v>
      </c>
      <c r="N94" s="5">
        <v>233.40899999999999</v>
      </c>
      <c r="O94" s="5">
        <f t="shared" si="12"/>
        <v>2115.8629999999998</v>
      </c>
      <c r="P94" s="1"/>
      <c r="Q94" s="4">
        <v>2012</v>
      </c>
      <c r="R94" s="5">
        <v>39.459400000000002</v>
      </c>
      <c r="S94" s="5">
        <v>70.518100000000004</v>
      </c>
      <c r="T94" s="5">
        <v>88.407200000000003</v>
      </c>
      <c r="U94" s="5">
        <v>97.247000000000014</v>
      </c>
      <c r="V94" s="5">
        <v>77.864100000000008</v>
      </c>
      <c r="W94" s="5">
        <v>120.336</v>
      </c>
      <c r="X94" s="5">
        <v>126.22000000000001</v>
      </c>
      <c r="Y94" s="5">
        <v>122.76859999999999</v>
      </c>
      <c r="Z94" s="5">
        <v>93.103300000000004</v>
      </c>
      <c r="AA94" s="5">
        <v>82.846100000000007</v>
      </c>
      <c r="AB94" s="5">
        <v>39.975200000000001</v>
      </c>
      <c r="AC94" s="5">
        <v>72.6434</v>
      </c>
      <c r="AD94" s="5">
        <f t="shared" si="13"/>
        <v>1031.3884</v>
      </c>
      <c r="AE94" s="1"/>
      <c r="AF94" s="1"/>
      <c r="AK94" s="1"/>
      <c r="AL94" s="1"/>
      <c r="AM94" s="1"/>
    </row>
    <row r="95" spans="1:39" customFormat="1" x14ac:dyDescent="0.25">
      <c r="A95" s="1"/>
      <c r="B95" s="4">
        <v>2013</v>
      </c>
      <c r="C95" s="5">
        <v>368.59500000000003</v>
      </c>
      <c r="D95" s="5">
        <v>370.37799999999999</v>
      </c>
      <c r="E95" s="5">
        <v>403.94099999999997</v>
      </c>
      <c r="F95" s="5">
        <v>229.09700000000001</v>
      </c>
      <c r="G95" s="5">
        <v>109.633</v>
      </c>
      <c r="H95" s="5">
        <v>47.344000000000001</v>
      </c>
      <c r="I95" s="5">
        <v>24.273</v>
      </c>
      <c r="J95" s="5">
        <v>23.521999999999998</v>
      </c>
      <c r="K95" s="5">
        <v>106.267</v>
      </c>
      <c r="L95" s="5">
        <v>211.48599999999999</v>
      </c>
      <c r="M95" s="5">
        <v>288.66500000000002</v>
      </c>
      <c r="N95" s="5">
        <v>297.37900000000002</v>
      </c>
      <c r="O95" s="5">
        <f t="shared" si="12"/>
        <v>2480.58</v>
      </c>
      <c r="P95" s="1"/>
      <c r="Q95" s="4">
        <v>2013</v>
      </c>
      <c r="R95" s="5">
        <v>51.423200000000001</v>
      </c>
      <c r="S95" s="5">
        <v>71.934200000000004</v>
      </c>
      <c r="T95" s="5">
        <v>70.550699999999992</v>
      </c>
      <c r="U95" s="5">
        <v>66.688000000000002</v>
      </c>
      <c r="V95" s="5">
        <v>118.3908</v>
      </c>
      <c r="W95" s="5">
        <v>119.75380000000001</v>
      </c>
      <c r="X95" s="5">
        <v>128.0806</v>
      </c>
      <c r="Y95" s="5">
        <v>114.08030000000002</v>
      </c>
      <c r="Z95" s="5">
        <v>112.0206</v>
      </c>
      <c r="AA95" s="5">
        <v>57.18010000000001</v>
      </c>
      <c r="AB95" s="5">
        <v>51.219899999999996</v>
      </c>
      <c r="AC95" s="5">
        <v>59.610400000000006</v>
      </c>
      <c r="AD95" s="5">
        <f t="shared" si="13"/>
        <v>1020.9326000000003</v>
      </c>
      <c r="AE95" s="1"/>
      <c r="AF95" s="1"/>
      <c r="AK95" s="1"/>
      <c r="AL95" s="1"/>
      <c r="AM95" s="1"/>
    </row>
    <row r="96" spans="1:39" customFormat="1" x14ac:dyDescent="0.25">
      <c r="A96" s="1"/>
      <c r="B96" s="4">
        <v>2014</v>
      </c>
      <c r="C96" s="5">
        <v>297.279</v>
      </c>
      <c r="D96" s="5">
        <v>377.23899999999998</v>
      </c>
      <c r="E96" s="5">
        <v>439.70100000000002</v>
      </c>
      <c r="F96" s="5">
        <v>203.38300000000001</v>
      </c>
      <c r="G96" s="5">
        <v>156.94999999999999</v>
      </c>
      <c r="H96" s="5">
        <v>31.911999999999999</v>
      </c>
      <c r="I96" s="5">
        <v>15.792999999999999</v>
      </c>
      <c r="J96" s="5">
        <v>25.919</v>
      </c>
      <c r="K96" s="5">
        <v>80.563999999999993</v>
      </c>
      <c r="L96" s="5">
        <v>161.78899999999999</v>
      </c>
      <c r="M96" s="5">
        <v>233.72</v>
      </c>
      <c r="N96" s="5">
        <v>279.84800000000001</v>
      </c>
      <c r="O96" s="5">
        <f t="shared" si="12"/>
        <v>2304.0970000000002</v>
      </c>
      <c r="P96" s="1"/>
      <c r="Q96" s="4">
        <v>2014</v>
      </c>
      <c r="R96" s="5">
        <v>67.0959</v>
      </c>
      <c r="S96" s="5">
        <v>41.062400000000004</v>
      </c>
      <c r="T96" s="5">
        <v>74.310900000000004</v>
      </c>
      <c r="U96" s="5">
        <v>79.568899999999999</v>
      </c>
      <c r="V96" s="5">
        <v>114.84300000000002</v>
      </c>
      <c r="W96" s="5">
        <v>130.41759999999999</v>
      </c>
      <c r="X96" s="5">
        <v>125.6349</v>
      </c>
      <c r="Y96" s="5">
        <v>120.80070000000001</v>
      </c>
      <c r="Z96" s="5">
        <v>119.0078</v>
      </c>
      <c r="AA96" s="5">
        <v>48.987300000000005</v>
      </c>
      <c r="AB96" s="5">
        <v>77.349300000000014</v>
      </c>
      <c r="AC96" s="5">
        <v>62.353499999999997</v>
      </c>
      <c r="AD96" s="5">
        <f t="shared" si="13"/>
        <v>1061.4322</v>
      </c>
      <c r="AE96" s="1"/>
      <c r="AF96" s="1"/>
      <c r="AK96" s="1"/>
      <c r="AL96" s="1"/>
      <c r="AM96" s="1"/>
    </row>
    <row r="97" spans="1:39" customFormat="1" x14ac:dyDescent="0.25">
      <c r="A97" s="1"/>
      <c r="B97" s="4">
        <v>2015</v>
      </c>
      <c r="C97" s="5">
        <v>303.44499999999999</v>
      </c>
      <c r="D97" s="5">
        <v>320.93900000000002</v>
      </c>
      <c r="E97" s="5">
        <v>356.22500000000002</v>
      </c>
      <c r="F97" s="5">
        <v>186.18100000000001</v>
      </c>
      <c r="G97" s="5">
        <v>134.71299999999999</v>
      </c>
      <c r="H97" s="5">
        <v>23.937000000000001</v>
      </c>
      <c r="I97" s="5">
        <v>17.151</v>
      </c>
      <c r="J97" s="5">
        <v>19.152999999999999</v>
      </c>
      <c r="K97" s="5">
        <v>46.244</v>
      </c>
      <c r="L97" s="5">
        <v>141.19</v>
      </c>
      <c r="M97" s="5">
        <v>161.41499999999999</v>
      </c>
      <c r="N97" s="5">
        <v>207.36</v>
      </c>
      <c r="O97" s="5">
        <f t="shared" si="12"/>
        <v>1917.953</v>
      </c>
      <c r="P97" s="1"/>
      <c r="Q97" s="4">
        <v>2015</v>
      </c>
      <c r="R97" s="5">
        <v>99.353700000000003</v>
      </c>
      <c r="S97" s="5">
        <v>61.330100000000009</v>
      </c>
      <c r="T97" s="5">
        <v>66.489400000000003</v>
      </c>
      <c r="U97" s="5">
        <v>65.0869</v>
      </c>
      <c r="V97" s="5">
        <v>108.21520000000001</v>
      </c>
      <c r="W97" s="5">
        <v>123.4898</v>
      </c>
      <c r="X97" s="5">
        <v>124.63250000000001</v>
      </c>
      <c r="Y97" s="5">
        <v>122.9443</v>
      </c>
      <c r="Z97" s="5">
        <v>113.33330000000001</v>
      </c>
      <c r="AA97" s="5">
        <v>71.999499999999998</v>
      </c>
      <c r="AB97" s="5">
        <v>87.797700000000006</v>
      </c>
      <c r="AC97" s="5">
        <v>85.616700000000009</v>
      </c>
      <c r="AD97" s="5">
        <f t="shared" si="13"/>
        <v>1130.2891000000002</v>
      </c>
      <c r="AE97" s="1"/>
      <c r="AF97" s="1"/>
      <c r="AK97" s="1"/>
      <c r="AL97" s="1"/>
      <c r="AM97" s="1"/>
    </row>
    <row r="98" spans="1:39" customFormat="1" x14ac:dyDescent="0.25">
      <c r="A98" s="1"/>
      <c r="B98" s="4">
        <v>2016</v>
      </c>
      <c r="C98" s="5">
        <v>313.30599999999998</v>
      </c>
      <c r="D98" s="5">
        <v>202.84100000000001</v>
      </c>
      <c r="E98" s="5">
        <v>461.27499999999998</v>
      </c>
      <c r="F98" s="5">
        <v>158.30099999999999</v>
      </c>
      <c r="G98" s="5">
        <v>79.906999999999996</v>
      </c>
      <c r="H98" s="5">
        <v>33.884</v>
      </c>
      <c r="I98" s="5">
        <v>13.266</v>
      </c>
      <c r="J98" s="5">
        <v>52.414999999999999</v>
      </c>
      <c r="K98" s="5">
        <v>123.89700000000001</v>
      </c>
      <c r="L98" s="5">
        <v>167.512</v>
      </c>
      <c r="M98" s="5">
        <v>278.14</v>
      </c>
      <c r="N98" s="5">
        <v>333.78199999999998</v>
      </c>
      <c r="O98" s="5">
        <f t="shared" si="12"/>
        <v>2218.5259999999998</v>
      </c>
      <c r="P98" s="1"/>
      <c r="Q98" s="4">
        <v>2016</v>
      </c>
      <c r="R98" s="5">
        <v>50.119300000000003</v>
      </c>
      <c r="S98" s="5">
        <v>121.42140000000001</v>
      </c>
      <c r="T98" s="5">
        <v>87.09620000000001</v>
      </c>
      <c r="U98" s="5">
        <v>119.26420000000002</v>
      </c>
      <c r="V98" s="5">
        <v>86.464300000000009</v>
      </c>
      <c r="W98" s="5">
        <v>118.0283</v>
      </c>
      <c r="X98" s="5">
        <v>122.6404</v>
      </c>
      <c r="Y98" s="5">
        <v>104.84220000000001</v>
      </c>
      <c r="Z98" s="5">
        <v>101.7158</v>
      </c>
      <c r="AA98" s="5">
        <v>104.71880000000002</v>
      </c>
      <c r="AB98" s="5">
        <v>59.493100000000005</v>
      </c>
      <c r="AC98" s="5">
        <v>51.682100000000005</v>
      </c>
      <c r="AD98" s="5">
        <f t="shared" si="13"/>
        <v>1127.4861000000001</v>
      </c>
      <c r="AE98" s="1"/>
      <c r="AF98" s="1"/>
      <c r="AK98" s="1"/>
      <c r="AL98" s="1"/>
      <c r="AM98" s="1"/>
    </row>
    <row r="99" spans="1:39" customFormat="1" x14ac:dyDescent="0.25">
      <c r="A99" s="1"/>
      <c r="B99" s="4">
        <v>2017</v>
      </c>
      <c r="C99" s="5">
        <v>375.45299999999997</v>
      </c>
      <c r="D99" s="5">
        <v>339.27600000000001</v>
      </c>
      <c r="E99" s="5">
        <v>387.8</v>
      </c>
      <c r="F99" s="5">
        <v>215.709</v>
      </c>
      <c r="G99" s="5">
        <v>77.486000000000004</v>
      </c>
      <c r="H99" s="5">
        <v>23.821000000000002</v>
      </c>
      <c r="I99" s="5">
        <v>7.6390000000000002</v>
      </c>
      <c r="J99" s="5">
        <v>22.334</v>
      </c>
      <c r="K99" s="5">
        <v>49.969000000000001</v>
      </c>
      <c r="L99" s="5">
        <v>145.041</v>
      </c>
      <c r="M99" s="5">
        <v>218.988</v>
      </c>
      <c r="N99" s="5">
        <v>294.07900000000001</v>
      </c>
      <c r="O99" s="5">
        <f t="shared" si="12"/>
        <v>2157.5950000000003</v>
      </c>
      <c r="P99" s="1"/>
      <c r="Q99" s="4">
        <v>2017</v>
      </c>
      <c r="R99" s="5">
        <v>74.329400000000007</v>
      </c>
      <c r="S99" s="5">
        <v>53.628300000000003</v>
      </c>
      <c r="T99" s="5">
        <v>72.289500000000004</v>
      </c>
      <c r="U99" s="5">
        <v>81.34790000000001</v>
      </c>
      <c r="V99" s="5">
        <v>120.17750000000001</v>
      </c>
      <c r="W99" s="5">
        <v>124.2518</v>
      </c>
      <c r="X99" s="5">
        <v>123.74760000000002</v>
      </c>
      <c r="Y99" s="5">
        <v>115.92020000000001</v>
      </c>
      <c r="Z99" s="5">
        <v>75.662099999999995</v>
      </c>
      <c r="AA99" s="5">
        <v>71.269800000000004</v>
      </c>
      <c r="AB99" s="5">
        <v>57.218800000000002</v>
      </c>
      <c r="AC99" s="5">
        <v>48.101300000000002</v>
      </c>
      <c r="AD99" s="5">
        <f t="shared" si="13"/>
        <v>1017.9442000000001</v>
      </c>
      <c r="AE99" s="1"/>
      <c r="AF99" s="1"/>
      <c r="AK99" s="1"/>
      <c r="AL99" s="1"/>
      <c r="AM99" s="1"/>
    </row>
    <row r="100" spans="1:39" customFormat="1" x14ac:dyDescent="0.25">
      <c r="A100" s="1"/>
      <c r="B100" s="4">
        <v>2018</v>
      </c>
      <c r="C100" s="5">
        <v>305.30500000000001</v>
      </c>
      <c r="D100" s="5">
        <v>396.45699999999999</v>
      </c>
      <c r="E100" s="5">
        <v>417.41800000000001</v>
      </c>
      <c r="F100" s="5">
        <v>240.10499999999999</v>
      </c>
      <c r="G100" s="5">
        <v>108.03400000000001</v>
      </c>
      <c r="H100" s="5">
        <v>22.84</v>
      </c>
      <c r="I100" s="5">
        <v>19.835999999999999</v>
      </c>
      <c r="J100" s="5">
        <v>58.841000000000001</v>
      </c>
      <c r="K100" s="5">
        <v>103.85</v>
      </c>
      <c r="L100" s="5">
        <v>203.87899999999999</v>
      </c>
      <c r="M100" s="5">
        <v>245.78299999999999</v>
      </c>
      <c r="N100" s="5">
        <v>272.35199999999998</v>
      </c>
      <c r="O100" s="5">
        <f t="shared" si="12"/>
        <v>2394.6999999999994</v>
      </c>
      <c r="P100" s="1"/>
      <c r="Q100" s="4">
        <v>2018</v>
      </c>
      <c r="R100" s="5">
        <v>77.659700000000001</v>
      </c>
      <c r="S100" s="5">
        <v>59.135000000000005</v>
      </c>
      <c r="T100" s="5">
        <v>58.0411</v>
      </c>
      <c r="U100" s="5">
        <v>71.016999999999996</v>
      </c>
      <c r="V100" s="5">
        <v>123.43520000000001</v>
      </c>
      <c r="W100" s="5">
        <v>123.69330000000001</v>
      </c>
      <c r="X100" s="5">
        <v>120.6215</v>
      </c>
      <c r="Y100" s="5">
        <v>116.99340000000001</v>
      </c>
      <c r="Z100" s="5">
        <v>102.97629999999999</v>
      </c>
      <c r="AA100" s="5">
        <v>65.745899999999992</v>
      </c>
      <c r="AB100" s="5">
        <v>49.644300000000001</v>
      </c>
      <c r="AC100" s="5">
        <v>86.620500000000007</v>
      </c>
      <c r="AD100" s="5">
        <f t="shared" si="13"/>
        <v>1055.5832</v>
      </c>
      <c r="AE100" s="1"/>
      <c r="AF100" s="1"/>
      <c r="AK100" s="1"/>
      <c r="AL100" s="1"/>
      <c r="AM100" s="1"/>
    </row>
    <row r="101" spans="1:39" customFormat="1" x14ac:dyDescent="0.25">
      <c r="A101" s="1"/>
      <c r="B101" s="4">
        <v>2019</v>
      </c>
      <c r="C101" s="5">
        <v>304.49299999999999</v>
      </c>
      <c r="D101" s="5">
        <v>300.39</v>
      </c>
      <c r="E101" s="5">
        <v>406.63900000000001</v>
      </c>
      <c r="F101" s="5">
        <v>234.43100000000001</v>
      </c>
      <c r="G101" s="5">
        <v>102.30800000000001</v>
      </c>
      <c r="H101" s="5">
        <v>26.491</v>
      </c>
      <c r="I101" s="5">
        <v>12.083</v>
      </c>
      <c r="J101" s="5">
        <v>21.981000000000002</v>
      </c>
      <c r="K101" s="5">
        <v>83.257000000000005</v>
      </c>
      <c r="L101" s="5">
        <v>186.74100000000001</v>
      </c>
      <c r="M101" s="5">
        <v>221.79900000000001</v>
      </c>
      <c r="N101" s="5">
        <v>288.37200000000001</v>
      </c>
      <c r="O101" s="5">
        <f t="shared" si="12"/>
        <v>2188.9850000000001</v>
      </c>
      <c r="P101" s="1"/>
      <c r="Q101" s="4">
        <v>2019</v>
      </c>
      <c r="R101" s="5">
        <v>90.953700000000012</v>
      </c>
      <c r="S101" s="5">
        <v>63.4452</v>
      </c>
      <c r="T101" s="5">
        <v>89.963800000000006</v>
      </c>
      <c r="U101" s="5">
        <v>82.15</v>
      </c>
      <c r="V101" s="5">
        <v>128.1618</v>
      </c>
      <c r="W101" s="5">
        <v>116.93710000000002</v>
      </c>
      <c r="X101" s="5">
        <v>123.76990000000001</v>
      </c>
      <c r="Y101" s="5">
        <v>107.63</v>
      </c>
      <c r="Z101" s="5">
        <v>100.66840000000001</v>
      </c>
      <c r="AA101" s="5">
        <v>67.039500000000004</v>
      </c>
      <c r="AB101" s="5">
        <v>70.694100000000006</v>
      </c>
      <c r="AC101" s="5">
        <v>65.318100000000001</v>
      </c>
      <c r="AD101" s="5">
        <f t="shared" si="13"/>
        <v>1106.7315999999998</v>
      </c>
      <c r="AE101" s="1"/>
      <c r="AF101" s="1"/>
      <c r="AK101" s="1"/>
      <c r="AL101" s="1"/>
      <c r="AM101" s="1"/>
    </row>
    <row r="102" spans="1:39" customFormat="1" x14ac:dyDescent="0.25">
      <c r="A102" s="1"/>
      <c r="B102" s="4">
        <v>2020</v>
      </c>
      <c r="C102" s="5">
        <v>272.02</v>
      </c>
      <c r="D102" s="5">
        <v>300.608</v>
      </c>
      <c r="E102" s="5">
        <v>351.59399999999999</v>
      </c>
      <c r="F102" s="5">
        <v>229.66900000000001</v>
      </c>
      <c r="G102" s="5">
        <v>121.504</v>
      </c>
      <c r="H102" s="5">
        <v>18.969000000000001</v>
      </c>
      <c r="I102" s="5">
        <v>8.0630000000000006</v>
      </c>
      <c r="J102" s="5">
        <v>16.984000000000002</v>
      </c>
      <c r="K102" s="5">
        <v>61.448</v>
      </c>
      <c r="L102" s="5">
        <v>155.398</v>
      </c>
      <c r="M102" s="5">
        <v>219.02500000000001</v>
      </c>
      <c r="N102" s="5">
        <v>294.76600000000002</v>
      </c>
      <c r="O102" s="5">
        <f t="shared" si="12"/>
        <v>2050.0480000000002</v>
      </c>
      <c r="P102" s="1"/>
      <c r="Q102" s="4">
        <v>2020</v>
      </c>
      <c r="R102" s="5">
        <v>81.234700000000004</v>
      </c>
      <c r="S102" s="5">
        <v>60.505700000000004</v>
      </c>
      <c r="T102" s="5">
        <v>80.333600000000004</v>
      </c>
      <c r="U102" s="5">
        <v>92.374800000000008</v>
      </c>
      <c r="V102" s="5">
        <v>84.858699999999999</v>
      </c>
      <c r="W102" s="5">
        <v>121.02280000000002</v>
      </c>
      <c r="X102" s="5">
        <v>125.44780000000002</v>
      </c>
      <c r="Y102" s="5">
        <v>114.0321</v>
      </c>
      <c r="Z102" s="5">
        <v>84.385199999999998</v>
      </c>
      <c r="AA102" s="5">
        <v>81.657399999999996</v>
      </c>
      <c r="AB102" s="5">
        <v>71.360500000000002</v>
      </c>
      <c r="AC102" s="5">
        <v>75.8489</v>
      </c>
      <c r="AD102" s="5">
        <f t="shared" si="13"/>
        <v>1073.0622000000001</v>
      </c>
      <c r="AE102" s="1"/>
      <c r="AF102" s="1"/>
      <c r="AK102" s="1"/>
      <c r="AL102" s="1"/>
      <c r="AM102" s="1"/>
    </row>
    <row r="103" spans="1:39" customFormat="1" x14ac:dyDescent="0.25">
      <c r="A103" s="1"/>
      <c r="B103" s="4">
        <v>2021</v>
      </c>
      <c r="C103" s="5">
        <v>308.21800000000002</v>
      </c>
      <c r="D103" s="5">
        <v>382.98200000000003</v>
      </c>
      <c r="E103" s="5">
        <v>380.25900000000001</v>
      </c>
      <c r="F103" s="5">
        <v>230.69900000000001</v>
      </c>
      <c r="G103" s="5">
        <v>61.875</v>
      </c>
      <c r="H103" s="5">
        <v>21.332999999999998</v>
      </c>
      <c r="I103" s="5">
        <v>12.877000000000001</v>
      </c>
      <c r="J103" s="5">
        <v>25.594999999999999</v>
      </c>
      <c r="K103" s="5">
        <v>117.02</v>
      </c>
      <c r="L103" s="5">
        <v>149.173</v>
      </c>
      <c r="M103" s="5">
        <v>306.99799999999999</v>
      </c>
      <c r="N103" s="5">
        <v>413.88299999999998</v>
      </c>
      <c r="O103" s="5">
        <f t="shared" si="12"/>
        <v>2410.9120000000003</v>
      </c>
      <c r="P103" s="1"/>
      <c r="Q103" s="4">
        <v>2021</v>
      </c>
      <c r="R103" s="5">
        <v>71.472500000000011</v>
      </c>
      <c r="S103" s="5">
        <v>52.268700000000003</v>
      </c>
      <c r="T103" s="5">
        <v>72.543700000000001</v>
      </c>
      <c r="U103" s="5">
        <v>80.180600000000013</v>
      </c>
      <c r="V103" s="5">
        <v>126.4966</v>
      </c>
      <c r="W103" s="5">
        <v>116.7427</v>
      </c>
      <c r="X103" s="5">
        <v>117.87130000000001</v>
      </c>
      <c r="Y103" s="5">
        <v>106.53540000000001</v>
      </c>
      <c r="Z103" s="5">
        <v>105.5119</v>
      </c>
      <c r="AA103" s="5">
        <v>58.328599999999994</v>
      </c>
      <c r="AB103" s="5">
        <v>52.852900000000005</v>
      </c>
      <c r="AC103" s="5">
        <v>35.389400000000002</v>
      </c>
      <c r="AD103" s="5">
        <f t="shared" si="13"/>
        <v>996.1943</v>
      </c>
      <c r="AE103" s="1"/>
      <c r="AF103" s="1"/>
      <c r="AK103" s="1"/>
      <c r="AL103" s="1"/>
      <c r="AM103" s="1"/>
    </row>
    <row r="104" spans="1:39" customFormat="1" x14ac:dyDescent="0.25">
      <c r="A104" s="1"/>
      <c r="B104" s="4" t="s">
        <v>17</v>
      </c>
      <c r="C104" s="5">
        <f>SUM(C83:C103)</f>
        <v>6938.4500000000016</v>
      </c>
      <c r="D104" s="5">
        <f t="shared" ref="D104:N104" si="14">SUM(D83:D103)</f>
        <v>6843.1540000000005</v>
      </c>
      <c r="E104" s="5">
        <f t="shared" si="14"/>
        <v>7615.6320000000005</v>
      </c>
      <c r="F104" s="5">
        <f t="shared" si="14"/>
        <v>4297.7359999999999</v>
      </c>
      <c r="G104" s="5">
        <f t="shared" si="14"/>
        <v>2118.9410000000003</v>
      </c>
      <c r="H104" s="5">
        <f t="shared" si="14"/>
        <v>593.22500000000002</v>
      </c>
      <c r="I104" s="5">
        <f t="shared" si="14"/>
        <v>327.0320000000001</v>
      </c>
      <c r="J104" s="5">
        <f t="shared" si="14"/>
        <v>572.32500000000016</v>
      </c>
      <c r="K104" s="5">
        <f t="shared" si="14"/>
        <v>1742.9830000000002</v>
      </c>
      <c r="L104" s="5">
        <f t="shared" si="14"/>
        <v>3535.6980000000003</v>
      </c>
      <c r="M104" s="5">
        <f t="shared" si="14"/>
        <v>4764.494999999999</v>
      </c>
      <c r="N104" s="5">
        <f t="shared" si="14"/>
        <v>6176.726999999999</v>
      </c>
      <c r="O104" s="5">
        <f>AVERAGE(O83:O103)</f>
        <v>2167.9237142857141</v>
      </c>
      <c r="P104" s="1"/>
      <c r="Q104" s="4" t="s">
        <v>17</v>
      </c>
      <c r="R104" s="5">
        <f>SUM(R83:R103)</f>
        <v>1416.3033999999998</v>
      </c>
      <c r="S104" s="5">
        <f t="shared" ref="S104:AC104" si="15">SUM(S83:S103)</f>
        <v>1312.9179000000001</v>
      </c>
      <c r="T104" s="5">
        <f t="shared" si="15"/>
        <v>1545.4123999999999</v>
      </c>
      <c r="U104" s="5">
        <f t="shared" si="15"/>
        <v>1751.1135000000004</v>
      </c>
      <c r="V104" s="5">
        <f t="shared" si="15"/>
        <v>2212.7591000000002</v>
      </c>
      <c r="W104" s="5">
        <f t="shared" si="15"/>
        <v>2450.9333000000001</v>
      </c>
      <c r="X104" s="5">
        <f t="shared" si="15"/>
        <v>2497.3058999999994</v>
      </c>
      <c r="Y104" s="5">
        <f t="shared" si="15"/>
        <v>2182.7503000000002</v>
      </c>
      <c r="Z104" s="5">
        <f t="shared" si="15"/>
        <v>1961.4329000000002</v>
      </c>
      <c r="AA104" s="5">
        <f t="shared" si="15"/>
        <v>1407.3040000000001</v>
      </c>
      <c r="AB104" s="5">
        <f t="shared" si="15"/>
        <v>1322.8933999999999</v>
      </c>
      <c r="AC104" s="5">
        <f t="shared" si="15"/>
        <v>1269.2904000000001</v>
      </c>
      <c r="AD104" s="5">
        <f>AVERAGE(AD83:AD103)</f>
        <v>1015.7341190476191</v>
      </c>
      <c r="AE104" s="1"/>
      <c r="AF104" s="1"/>
      <c r="AK104" s="1"/>
      <c r="AL104" s="1"/>
      <c r="AM104" s="1"/>
    </row>
    <row r="106" spans="1:39" customFormat="1" x14ac:dyDescent="0.25">
      <c r="A106" s="1"/>
      <c r="B106" s="2" t="s">
        <v>21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1"/>
      <c r="AF106" s="1"/>
      <c r="AK106" s="1"/>
      <c r="AL106" s="1"/>
      <c r="AM106" s="1"/>
    </row>
    <row r="107" spans="1:39" customFormat="1" x14ac:dyDescent="0.25">
      <c r="A107" s="1"/>
      <c r="B107" s="3" t="s">
        <v>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3" t="s">
        <v>2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1"/>
      <c r="AF107" s="1"/>
      <c r="AK107" s="1"/>
      <c r="AL107" s="1"/>
      <c r="AM107" s="1"/>
    </row>
    <row r="108" spans="1:39" customFormat="1" x14ac:dyDescent="0.25">
      <c r="A108" s="1"/>
      <c r="B108" s="4" t="s">
        <v>3</v>
      </c>
      <c r="C108" s="4" t="s">
        <v>4</v>
      </c>
      <c r="D108" s="4" t="s">
        <v>5</v>
      </c>
      <c r="E108" s="4" t="s">
        <v>6</v>
      </c>
      <c r="F108" s="4" t="s">
        <v>7</v>
      </c>
      <c r="G108" s="4" t="s">
        <v>8</v>
      </c>
      <c r="H108" s="4" t="s">
        <v>9</v>
      </c>
      <c r="I108" s="4" t="s">
        <v>10</v>
      </c>
      <c r="J108" s="4" t="s">
        <v>11</v>
      </c>
      <c r="K108" s="4" t="s">
        <v>12</v>
      </c>
      <c r="L108" s="4" t="s">
        <v>13</v>
      </c>
      <c r="M108" s="4" t="s">
        <v>14</v>
      </c>
      <c r="N108" s="4" t="s">
        <v>15</v>
      </c>
      <c r="O108" s="4" t="s">
        <v>16</v>
      </c>
      <c r="P108" s="1"/>
      <c r="Q108" s="4" t="s">
        <v>3</v>
      </c>
      <c r="R108" s="4" t="s">
        <v>4</v>
      </c>
      <c r="S108" s="4" t="s">
        <v>5</v>
      </c>
      <c r="T108" s="4" t="s">
        <v>6</v>
      </c>
      <c r="U108" s="4" t="s">
        <v>7</v>
      </c>
      <c r="V108" s="4" t="s">
        <v>8</v>
      </c>
      <c r="W108" s="4" t="s">
        <v>9</v>
      </c>
      <c r="X108" s="4" t="s">
        <v>10</v>
      </c>
      <c r="Y108" s="4" t="s">
        <v>11</v>
      </c>
      <c r="Z108" s="4" t="s">
        <v>12</v>
      </c>
      <c r="AA108" s="4" t="s">
        <v>13</v>
      </c>
      <c r="AB108" s="4" t="s">
        <v>14</v>
      </c>
      <c r="AC108" s="4" t="s">
        <v>15</v>
      </c>
      <c r="AD108" s="4" t="s">
        <v>16</v>
      </c>
      <c r="AE108" s="1"/>
      <c r="AF108" s="1"/>
      <c r="AK108" s="1"/>
      <c r="AL108" s="1"/>
      <c r="AM108" s="1"/>
    </row>
    <row r="109" spans="1:39" customFormat="1" x14ac:dyDescent="0.25">
      <c r="A109" s="1"/>
      <c r="B109" s="4">
        <v>2001</v>
      </c>
      <c r="C109" s="5">
        <v>321.3</v>
      </c>
      <c r="D109" s="5">
        <v>228.81800000000001</v>
      </c>
      <c r="E109" s="5">
        <v>325.05399999999997</v>
      </c>
      <c r="F109" s="5">
        <v>176.184</v>
      </c>
      <c r="G109" s="5">
        <v>111.964</v>
      </c>
      <c r="H109" s="5">
        <v>61.030999999999999</v>
      </c>
      <c r="I109" s="5">
        <v>19.05</v>
      </c>
      <c r="J109" s="5">
        <v>19.131</v>
      </c>
      <c r="K109" s="5">
        <v>82.924999999999997</v>
      </c>
      <c r="L109" s="5">
        <v>142.39400000000001</v>
      </c>
      <c r="M109" s="5">
        <v>206.27099999999999</v>
      </c>
      <c r="N109" s="5">
        <v>263.69900000000001</v>
      </c>
      <c r="O109" s="5">
        <f>SUM(C109:N109)</f>
        <v>1957.8209999999999</v>
      </c>
      <c r="P109" s="1"/>
      <c r="Q109" s="4">
        <v>2001</v>
      </c>
      <c r="R109" s="5">
        <v>83.191000000000003</v>
      </c>
      <c r="S109" s="5">
        <v>85.759000000000015</v>
      </c>
      <c r="T109" s="5">
        <v>92.0428</v>
      </c>
      <c r="U109" s="5">
        <v>76.486800000000002</v>
      </c>
      <c r="V109" s="5">
        <v>103.58850000000001</v>
      </c>
      <c r="W109" s="5">
        <v>66.959299999999999</v>
      </c>
      <c r="X109" s="5">
        <v>113.3934</v>
      </c>
      <c r="Y109" s="5">
        <v>94.818600000000004</v>
      </c>
      <c r="Z109" s="5">
        <v>62.092399999999998</v>
      </c>
      <c r="AA109" s="5">
        <v>64.363600000000005</v>
      </c>
      <c r="AB109" s="5">
        <v>49.687000000000005</v>
      </c>
      <c r="AC109" s="5">
        <v>40.958500000000001</v>
      </c>
      <c r="AD109" s="5">
        <f>SUM(R109:AC109)</f>
        <v>933.34089999999992</v>
      </c>
      <c r="AE109" s="1"/>
      <c r="AF109" s="1"/>
      <c r="AK109" s="1"/>
      <c r="AL109" s="1"/>
      <c r="AM109" s="1"/>
    </row>
    <row r="110" spans="1:39" customFormat="1" x14ac:dyDescent="0.25">
      <c r="A110" s="1"/>
      <c r="B110" s="4">
        <v>2002</v>
      </c>
      <c r="C110" s="5">
        <v>312.37099999999998</v>
      </c>
      <c r="D110" s="5">
        <v>265.83</v>
      </c>
      <c r="E110" s="5">
        <v>265.74700000000001</v>
      </c>
      <c r="F110" s="5">
        <v>185.09</v>
      </c>
      <c r="G110" s="5">
        <v>105.488</v>
      </c>
      <c r="H110" s="5">
        <v>42.518999999999998</v>
      </c>
      <c r="I110" s="5">
        <v>20.873000000000001</v>
      </c>
      <c r="J110" s="5">
        <v>12.624000000000001</v>
      </c>
      <c r="K110" s="5">
        <v>69.787000000000006</v>
      </c>
      <c r="L110" s="5">
        <v>135.31200000000001</v>
      </c>
      <c r="M110" s="5">
        <v>150.35</v>
      </c>
      <c r="N110" s="5">
        <v>230.57900000000001</v>
      </c>
      <c r="O110" s="5">
        <f t="shared" ref="O110:O129" si="16">SUM(C110:N110)</f>
        <v>1796.57</v>
      </c>
      <c r="P110" s="1"/>
      <c r="Q110" s="4">
        <v>2002</v>
      </c>
      <c r="R110" s="5">
        <v>63.455200000000005</v>
      </c>
      <c r="S110" s="5">
        <v>95.445000000000007</v>
      </c>
      <c r="T110" s="5">
        <v>102.02030000000001</v>
      </c>
      <c r="U110" s="5">
        <v>85.092600000000004</v>
      </c>
      <c r="V110" s="5">
        <v>110.83900000000001</v>
      </c>
      <c r="W110" s="5">
        <v>114.01859999999999</v>
      </c>
      <c r="X110" s="5">
        <v>107.92940000000002</v>
      </c>
      <c r="Y110" s="5">
        <v>81.24260000000001</v>
      </c>
      <c r="Z110" s="5">
        <v>74.373000000000005</v>
      </c>
      <c r="AA110" s="5">
        <v>56.596600000000002</v>
      </c>
      <c r="AB110" s="5">
        <v>97.657399999999996</v>
      </c>
      <c r="AC110" s="5">
        <v>59.3977</v>
      </c>
      <c r="AD110" s="5">
        <f t="shared" ref="AD110:AD129" si="17">SUM(R110:AC110)</f>
        <v>1048.0673999999999</v>
      </c>
      <c r="AE110" s="1"/>
      <c r="AF110" s="1"/>
      <c r="AK110" s="1"/>
      <c r="AL110" s="1"/>
      <c r="AM110" s="1"/>
    </row>
    <row r="111" spans="1:39" customFormat="1" x14ac:dyDescent="0.25">
      <c r="A111" s="1"/>
      <c r="B111" s="4">
        <v>2003</v>
      </c>
      <c r="C111" s="5">
        <v>262.14999999999998</v>
      </c>
      <c r="D111" s="5">
        <v>333.34</v>
      </c>
      <c r="E111" s="5">
        <v>319.15699999999998</v>
      </c>
      <c r="F111" s="5">
        <v>189.33600000000001</v>
      </c>
      <c r="G111" s="5">
        <v>94.1</v>
      </c>
      <c r="H111" s="5">
        <v>61.808999999999997</v>
      </c>
      <c r="I111" s="5">
        <v>15.234999999999999</v>
      </c>
      <c r="J111" s="5">
        <v>49.45</v>
      </c>
      <c r="K111" s="5">
        <v>66.239000000000004</v>
      </c>
      <c r="L111" s="5">
        <v>178.09700000000001</v>
      </c>
      <c r="M111" s="5">
        <v>213.03299999999999</v>
      </c>
      <c r="N111" s="5">
        <v>220.55600000000001</v>
      </c>
      <c r="O111" s="5">
        <f t="shared" si="16"/>
        <v>2002.5019999999997</v>
      </c>
      <c r="P111" s="1"/>
      <c r="Q111" s="4">
        <v>2003</v>
      </c>
      <c r="R111" s="5">
        <v>65.807699999999997</v>
      </c>
      <c r="S111" s="5">
        <v>76.799400000000006</v>
      </c>
      <c r="T111" s="5">
        <v>70.243600000000001</v>
      </c>
      <c r="U111" s="5">
        <v>83.821000000000012</v>
      </c>
      <c r="V111" s="5">
        <v>115.6619</v>
      </c>
      <c r="W111" s="5">
        <v>124.5629</v>
      </c>
      <c r="X111" s="5">
        <v>133.6962</v>
      </c>
      <c r="Y111" s="5">
        <v>116.5234</v>
      </c>
      <c r="Z111" s="5">
        <v>86.537400000000005</v>
      </c>
      <c r="AA111" s="5">
        <v>57.944500000000005</v>
      </c>
      <c r="AB111" s="5">
        <v>75.895799999999994</v>
      </c>
      <c r="AC111" s="5">
        <v>59.177</v>
      </c>
      <c r="AD111" s="5">
        <f t="shared" si="17"/>
        <v>1066.6708000000001</v>
      </c>
      <c r="AE111" s="1"/>
      <c r="AF111" s="1"/>
      <c r="AK111" s="1"/>
      <c r="AL111" s="1"/>
      <c r="AM111" s="1"/>
    </row>
    <row r="112" spans="1:39" customFormat="1" x14ac:dyDescent="0.25">
      <c r="A112" s="1"/>
      <c r="B112" s="4">
        <v>2004</v>
      </c>
      <c r="C112" s="5">
        <v>411.96600000000001</v>
      </c>
      <c r="D112" s="5">
        <v>432.029</v>
      </c>
      <c r="E112" s="5">
        <v>322.77</v>
      </c>
      <c r="F112" s="5">
        <v>187.45500000000001</v>
      </c>
      <c r="G112" s="5">
        <v>76.191999999999993</v>
      </c>
      <c r="H112" s="5">
        <v>40.106000000000002</v>
      </c>
      <c r="I112" s="5">
        <v>24.387</v>
      </c>
      <c r="J112" s="5">
        <v>33.159999999999997</v>
      </c>
      <c r="K112" s="5">
        <v>63.031999999999996</v>
      </c>
      <c r="L112" s="5">
        <v>166.596</v>
      </c>
      <c r="M112" s="5">
        <v>153.24700000000001</v>
      </c>
      <c r="N112" s="5">
        <v>234.935</v>
      </c>
      <c r="O112" s="5">
        <f t="shared" si="16"/>
        <v>2145.875</v>
      </c>
      <c r="P112" s="1"/>
      <c r="Q112" s="4">
        <v>2004</v>
      </c>
      <c r="R112" s="5">
        <v>42.776400000000002</v>
      </c>
      <c r="S112" s="5">
        <v>45.982300000000002</v>
      </c>
      <c r="T112" s="5">
        <v>91.762699999999995</v>
      </c>
      <c r="U112" s="5">
        <v>106.8377</v>
      </c>
      <c r="V112" s="5">
        <v>88.542200000000008</v>
      </c>
      <c r="W112" s="5">
        <v>128.8151</v>
      </c>
      <c r="X112" s="5">
        <v>131.96540000000002</v>
      </c>
      <c r="Y112" s="5">
        <v>123.69890000000001</v>
      </c>
      <c r="Z112" s="5">
        <v>74.607100000000003</v>
      </c>
      <c r="AA112" s="5">
        <v>63.925600000000003</v>
      </c>
      <c r="AB112" s="5">
        <v>52.881100000000004</v>
      </c>
      <c r="AC112" s="5">
        <v>69.322400000000002</v>
      </c>
      <c r="AD112" s="5">
        <f t="shared" si="17"/>
        <v>1021.1169000000002</v>
      </c>
      <c r="AE112" s="1"/>
      <c r="AF112" s="1"/>
      <c r="AK112" s="1"/>
      <c r="AL112" s="1"/>
      <c r="AM112" s="1"/>
    </row>
    <row r="113" spans="1:39" customFormat="1" x14ac:dyDescent="0.25">
      <c r="A113" s="1"/>
      <c r="B113" s="4">
        <v>2005</v>
      </c>
      <c r="C113" s="5">
        <v>276.39600000000002</v>
      </c>
      <c r="D113" s="5">
        <v>302.16300000000001</v>
      </c>
      <c r="E113" s="5">
        <v>385.28800000000001</v>
      </c>
      <c r="F113" s="5">
        <v>184.76400000000001</v>
      </c>
      <c r="G113" s="5">
        <v>105.291</v>
      </c>
      <c r="H113" s="5">
        <v>25.358000000000001</v>
      </c>
      <c r="I113" s="5">
        <v>14.266999999999999</v>
      </c>
      <c r="J113" s="5">
        <v>13.603</v>
      </c>
      <c r="K113" s="5">
        <v>80.844999999999999</v>
      </c>
      <c r="L113" s="5">
        <v>106.30200000000001</v>
      </c>
      <c r="M113" s="5">
        <v>184.215</v>
      </c>
      <c r="N113" s="5">
        <v>372.47500000000002</v>
      </c>
      <c r="O113" s="5">
        <f t="shared" si="16"/>
        <v>2050.9669999999996</v>
      </c>
      <c r="P113" s="1"/>
      <c r="Q113" s="4">
        <v>2005</v>
      </c>
      <c r="R113" s="5">
        <v>57.520800000000001</v>
      </c>
      <c r="S113" s="5">
        <v>77.583799999999997</v>
      </c>
      <c r="T113" s="5">
        <v>69.642700000000005</v>
      </c>
      <c r="U113" s="5">
        <v>75.708700000000007</v>
      </c>
      <c r="V113" s="5">
        <v>117.02560000000001</v>
      </c>
      <c r="W113" s="5">
        <v>128.77930000000001</v>
      </c>
      <c r="X113" s="5">
        <v>132.9143</v>
      </c>
      <c r="Y113" s="5">
        <v>101.3857</v>
      </c>
      <c r="Z113" s="5">
        <v>80.279200000000003</v>
      </c>
      <c r="AA113" s="5">
        <v>58.966300000000004</v>
      </c>
      <c r="AB113" s="5">
        <v>56.665200000000006</v>
      </c>
      <c r="AC113" s="5">
        <v>40.037599999999998</v>
      </c>
      <c r="AD113" s="5">
        <f t="shared" si="17"/>
        <v>996.50920000000019</v>
      </c>
      <c r="AE113" s="1"/>
      <c r="AF113" s="1"/>
      <c r="AK113" s="1"/>
      <c r="AL113" s="1"/>
      <c r="AM113" s="1"/>
    </row>
    <row r="114" spans="1:39" customFormat="1" x14ac:dyDescent="0.25">
      <c r="A114" s="1"/>
      <c r="B114" s="4">
        <v>2006</v>
      </c>
      <c r="C114" s="5">
        <v>270.59300000000002</v>
      </c>
      <c r="D114" s="5">
        <v>312.363</v>
      </c>
      <c r="E114" s="5">
        <v>329.66399999999999</v>
      </c>
      <c r="F114" s="5">
        <v>317.56</v>
      </c>
      <c r="G114" s="5">
        <v>152.666</v>
      </c>
      <c r="H114" s="5">
        <v>23.667999999999999</v>
      </c>
      <c r="I114" s="5">
        <v>19.329000000000001</v>
      </c>
      <c r="J114" s="5">
        <v>19.361999999999998</v>
      </c>
      <c r="K114" s="5">
        <v>75.206000000000003</v>
      </c>
      <c r="L114" s="5">
        <v>165.60400000000001</v>
      </c>
      <c r="M114" s="5">
        <v>179.857</v>
      </c>
      <c r="N114" s="5">
        <v>222.15</v>
      </c>
      <c r="O114" s="5">
        <f t="shared" si="16"/>
        <v>2088.0219999999999</v>
      </c>
      <c r="P114" s="1"/>
      <c r="Q114" s="4">
        <v>2006</v>
      </c>
      <c r="R114" s="5">
        <v>94.6584</v>
      </c>
      <c r="S114" s="5">
        <v>52.131100000000004</v>
      </c>
      <c r="T114" s="5">
        <v>67.9345</v>
      </c>
      <c r="U114" s="5">
        <v>61.153200000000005</v>
      </c>
      <c r="V114" s="5">
        <v>93.336800000000011</v>
      </c>
      <c r="W114" s="5">
        <v>126.3184</v>
      </c>
      <c r="X114" s="5">
        <v>130.25110000000001</v>
      </c>
      <c r="Y114" s="5">
        <v>125.84990000000001</v>
      </c>
      <c r="Z114" s="5">
        <v>102.06700000000001</v>
      </c>
      <c r="AA114" s="5">
        <v>53.725500000000004</v>
      </c>
      <c r="AB114" s="5">
        <v>92.854399999999998</v>
      </c>
      <c r="AC114" s="5">
        <v>69.285799999999995</v>
      </c>
      <c r="AD114" s="5">
        <f t="shared" si="17"/>
        <v>1069.5661</v>
      </c>
      <c r="AE114" s="1"/>
      <c r="AF114" s="1"/>
      <c r="AK114" s="1"/>
      <c r="AL114" s="1"/>
      <c r="AM114" s="1"/>
    </row>
    <row r="115" spans="1:39" customFormat="1" x14ac:dyDescent="0.25">
      <c r="A115" s="1"/>
      <c r="B115" s="4">
        <v>2007</v>
      </c>
      <c r="C115" s="5">
        <v>251.87200000000001</v>
      </c>
      <c r="D115" s="5">
        <v>399.267</v>
      </c>
      <c r="E115" s="5">
        <v>254.80099999999999</v>
      </c>
      <c r="F115" s="5">
        <v>196.60599999999999</v>
      </c>
      <c r="G115" s="5">
        <v>78.247</v>
      </c>
      <c r="H115" s="5">
        <v>30.308</v>
      </c>
      <c r="I115" s="5">
        <v>31.035</v>
      </c>
      <c r="J115" s="5">
        <v>22.477</v>
      </c>
      <c r="K115" s="5">
        <v>37.53</v>
      </c>
      <c r="L115" s="5">
        <v>127.255</v>
      </c>
      <c r="M115" s="5">
        <v>166.75200000000001</v>
      </c>
      <c r="N115" s="5">
        <v>259.95499999999998</v>
      </c>
      <c r="O115" s="5">
        <f t="shared" si="16"/>
        <v>1856.105</v>
      </c>
      <c r="P115" s="1"/>
      <c r="Q115" s="4">
        <v>2007</v>
      </c>
      <c r="R115" s="5">
        <v>83.95150000000001</v>
      </c>
      <c r="S115" s="5">
        <v>61.540300000000002</v>
      </c>
      <c r="T115" s="5">
        <v>112.08800000000002</v>
      </c>
      <c r="U115" s="5">
        <v>92.212800000000016</v>
      </c>
      <c r="V115" s="5">
        <v>122.15129999999999</v>
      </c>
      <c r="W115" s="5">
        <v>130.1345</v>
      </c>
      <c r="X115" s="5">
        <v>127.98130000000002</v>
      </c>
      <c r="Y115" s="5">
        <v>99.575000000000003</v>
      </c>
      <c r="Z115" s="5">
        <v>49.146500000000003</v>
      </c>
      <c r="AA115" s="5">
        <v>47.744799999999998</v>
      </c>
      <c r="AB115" s="5">
        <v>68.009200000000007</v>
      </c>
      <c r="AC115" s="5">
        <v>69.294899999999998</v>
      </c>
      <c r="AD115" s="5">
        <f t="shared" si="17"/>
        <v>1063.8301000000001</v>
      </c>
      <c r="AE115" s="1"/>
      <c r="AF115" s="1"/>
      <c r="AK115" s="1"/>
      <c r="AL115" s="1"/>
      <c r="AM115" s="1"/>
    </row>
    <row r="116" spans="1:39" customFormat="1" x14ac:dyDescent="0.25">
      <c r="A116" s="1"/>
      <c r="B116" s="4">
        <v>2008</v>
      </c>
      <c r="C116" s="5">
        <v>332.59500000000003</v>
      </c>
      <c r="D116" s="5">
        <v>307.45600000000002</v>
      </c>
      <c r="E116" s="5">
        <v>378.99</v>
      </c>
      <c r="F116" s="5">
        <v>207.03</v>
      </c>
      <c r="G116" s="5">
        <v>123.229</v>
      </c>
      <c r="H116" s="5">
        <v>28.341999999999999</v>
      </c>
      <c r="I116" s="5">
        <v>9.2899999999999991</v>
      </c>
      <c r="J116" s="5">
        <v>21.004000000000001</v>
      </c>
      <c r="K116" s="5">
        <v>59.234000000000002</v>
      </c>
      <c r="L116" s="5">
        <v>120.87</v>
      </c>
      <c r="M116" s="5">
        <v>205.113</v>
      </c>
      <c r="N116" s="5">
        <v>292.84800000000001</v>
      </c>
      <c r="O116" s="5">
        <f t="shared" si="16"/>
        <v>2086.0010000000002</v>
      </c>
      <c r="P116" s="1"/>
      <c r="Q116" s="4">
        <v>2008</v>
      </c>
      <c r="R116" s="5">
        <v>68.820100000000011</v>
      </c>
      <c r="S116" s="5">
        <v>60.232500000000009</v>
      </c>
      <c r="T116" s="5">
        <v>56.4529</v>
      </c>
      <c r="U116" s="5">
        <v>101.4074</v>
      </c>
      <c r="V116" s="5">
        <v>77.209100000000007</v>
      </c>
      <c r="W116" s="5">
        <v>130.4487</v>
      </c>
      <c r="X116" s="5">
        <v>132.9941</v>
      </c>
      <c r="Y116" s="5">
        <v>121.78150000000001</v>
      </c>
      <c r="Z116" s="5">
        <v>98.310900000000004</v>
      </c>
      <c r="AA116" s="5">
        <v>86.497600000000006</v>
      </c>
      <c r="AB116" s="5">
        <v>43.871000000000002</v>
      </c>
      <c r="AC116" s="5">
        <v>50.229399999999998</v>
      </c>
      <c r="AD116" s="5">
        <f>SUM(R116:AC116)</f>
        <v>1028.2552000000001</v>
      </c>
      <c r="AE116" s="1"/>
      <c r="AF116" s="1"/>
      <c r="AK116" s="1"/>
      <c r="AL116" s="1"/>
      <c r="AM116" s="1"/>
    </row>
    <row r="117" spans="1:39" customFormat="1" x14ac:dyDescent="0.25">
      <c r="A117" s="1"/>
      <c r="B117" s="4">
        <v>2009</v>
      </c>
      <c r="C117" s="5">
        <v>274.71499999999997</v>
      </c>
      <c r="D117" s="5">
        <v>285.77699999999999</v>
      </c>
      <c r="E117" s="5">
        <v>305.89100000000002</v>
      </c>
      <c r="F117" s="5">
        <v>266.214</v>
      </c>
      <c r="G117" s="5">
        <v>192.53899999999999</v>
      </c>
      <c r="H117" s="5">
        <v>72.638999999999996</v>
      </c>
      <c r="I117" s="5">
        <v>16.818000000000001</v>
      </c>
      <c r="J117" s="5">
        <v>31.956</v>
      </c>
      <c r="K117" s="5">
        <v>77.709000000000003</v>
      </c>
      <c r="L117" s="5">
        <v>140.89599999999999</v>
      </c>
      <c r="M117" s="5">
        <v>162.15</v>
      </c>
      <c r="N117" s="5">
        <v>275.21300000000002</v>
      </c>
      <c r="O117" s="5">
        <f t="shared" si="16"/>
        <v>2102.5169999999998</v>
      </c>
      <c r="P117" s="1"/>
      <c r="Q117" s="4">
        <v>2009</v>
      </c>
      <c r="R117" s="5">
        <v>80.241900000000001</v>
      </c>
      <c r="S117" s="5">
        <v>65.701700000000002</v>
      </c>
      <c r="T117" s="5">
        <v>64.942400000000006</v>
      </c>
      <c r="U117" s="5">
        <v>69.733199999999997</v>
      </c>
      <c r="V117" s="5">
        <v>99.203500000000005</v>
      </c>
      <c r="W117" s="5">
        <v>120.336</v>
      </c>
      <c r="X117" s="5">
        <v>138.82900000000001</v>
      </c>
      <c r="Y117" s="5">
        <v>139.43770000000001</v>
      </c>
      <c r="Z117" s="5">
        <v>125.20640000000002</v>
      </c>
      <c r="AA117" s="5">
        <v>62.866700000000009</v>
      </c>
      <c r="AB117" s="5">
        <v>77.387600000000006</v>
      </c>
      <c r="AC117" s="5">
        <v>54.496600000000001</v>
      </c>
      <c r="AD117" s="5">
        <f t="shared" si="17"/>
        <v>1098.3827000000001</v>
      </c>
      <c r="AE117" s="1"/>
      <c r="AF117" s="1"/>
      <c r="AK117" s="1"/>
      <c r="AL117" s="1"/>
      <c r="AM117" s="1"/>
    </row>
    <row r="118" spans="1:39" customFormat="1" x14ac:dyDescent="0.25">
      <c r="A118" s="1"/>
      <c r="B118" s="4">
        <v>2010</v>
      </c>
      <c r="C118" s="5">
        <v>318.58199999999999</v>
      </c>
      <c r="D118" s="5">
        <v>252.68</v>
      </c>
      <c r="E118" s="5">
        <v>248.23599999999999</v>
      </c>
      <c r="F118" s="5">
        <v>217.46799999999999</v>
      </c>
      <c r="G118" s="5">
        <v>91.941000000000003</v>
      </c>
      <c r="H118" s="5">
        <v>38.03</v>
      </c>
      <c r="I118" s="5">
        <v>22.170999999999999</v>
      </c>
      <c r="J118" s="5">
        <v>17.55</v>
      </c>
      <c r="K118" s="5">
        <v>37.045000000000002</v>
      </c>
      <c r="L118" s="5">
        <v>141.03899999999999</v>
      </c>
      <c r="M118" s="5">
        <v>205.69200000000001</v>
      </c>
      <c r="N118" s="5">
        <v>292.35199999999998</v>
      </c>
      <c r="O118" s="5">
        <f t="shared" si="16"/>
        <v>1882.7860000000001</v>
      </c>
      <c r="P118" s="1"/>
      <c r="Q118" s="4">
        <v>2010</v>
      </c>
      <c r="R118" s="5">
        <v>77.81280000000001</v>
      </c>
      <c r="S118" s="5">
        <v>81.83890000000001</v>
      </c>
      <c r="T118" s="5">
        <v>95.795600000000007</v>
      </c>
      <c r="U118" s="5">
        <v>93.887400000000014</v>
      </c>
      <c r="V118" s="5">
        <v>125.35840000000002</v>
      </c>
      <c r="W118" s="5">
        <v>134.59220000000002</v>
      </c>
      <c r="X118" s="5">
        <v>130.0241</v>
      </c>
      <c r="Y118" s="5">
        <v>110.41240000000001</v>
      </c>
      <c r="Z118" s="5">
        <v>67.944299999999998</v>
      </c>
      <c r="AA118" s="5">
        <v>58.7697</v>
      </c>
      <c r="AB118" s="5">
        <v>64.308500000000009</v>
      </c>
      <c r="AC118" s="5">
        <v>61.781500000000008</v>
      </c>
      <c r="AD118" s="5">
        <f t="shared" si="17"/>
        <v>1102.5258000000001</v>
      </c>
      <c r="AE118" s="1"/>
      <c r="AF118" s="1"/>
      <c r="AK118" s="1"/>
      <c r="AL118" s="1"/>
      <c r="AM118" s="1"/>
    </row>
    <row r="119" spans="1:39" customFormat="1" x14ac:dyDescent="0.25">
      <c r="A119" s="1"/>
      <c r="B119" s="4">
        <v>2011</v>
      </c>
      <c r="C119" s="5">
        <v>316.30500000000001</v>
      </c>
      <c r="D119" s="5">
        <v>320.12099999999998</v>
      </c>
      <c r="E119" s="5">
        <v>313.68099999999998</v>
      </c>
      <c r="F119" s="5">
        <v>221.24</v>
      </c>
      <c r="G119" s="5">
        <v>133.20099999999999</v>
      </c>
      <c r="H119" s="5">
        <v>32.167999999999999</v>
      </c>
      <c r="I119" s="5">
        <v>17.927</v>
      </c>
      <c r="J119" s="5">
        <v>17.535</v>
      </c>
      <c r="K119" s="5">
        <v>41.002000000000002</v>
      </c>
      <c r="L119" s="5">
        <v>191.684</v>
      </c>
      <c r="M119" s="5">
        <v>239.971</v>
      </c>
      <c r="N119" s="5">
        <v>224.98</v>
      </c>
      <c r="O119" s="5">
        <f t="shared" si="16"/>
        <v>2069.8149999999996</v>
      </c>
      <c r="P119" s="1"/>
      <c r="Q119" s="4">
        <v>2011</v>
      </c>
      <c r="R119" s="5">
        <v>51.855700000000006</v>
      </c>
      <c r="S119" s="5">
        <v>49.176200000000001</v>
      </c>
      <c r="T119" s="5">
        <v>55.585799999999999</v>
      </c>
      <c r="U119" s="5">
        <v>85.069299999999998</v>
      </c>
      <c r="V119" s="5">
        <v>112.9761</v>
      </c>
      <c r="W119" s="5">
        <v>132.52020000000002</v>
      </c>
      <c r="X119" s="5">
        <v>136.14240000000001</v>
      </c>
      <c r="Y119" s="5">
        <v>134.2355</v>
      </c>
      <c r="Z119" s="5">
        <v>97.528999999999996</v>
      </c>
      <c r="AA119" s="5">
        <v>60.387</v>
      </c>
      <c r="AB119" s="5">
        <v>60.97140000000001</v>
      </c>
      <c r="AC119" s="5">
        <v>62.570799999999998</v>
      </c>
      <c r="AD119" s="5">
        <f t="shared" si="17"/>
        <v>1039.0194000000001</v>
      </c>
      <c r="AE119" s="1"/>
      <c r="AF119" s="1"/>
      <c r="AK119" s="1"/>
      <c r="AL119" s="1"/>
      <c r="AM119" s="1"/>
    </row>
    <row r="120" spans="1:39" customFormat="1" x14ac:dyDescent="0.25">
      <c r="A120" s="1"/>
      <c r="B120" s="4">
        <v>2012</v>
      </c>
      <c r="C120" s="5">
        <v>375.21699999999998</v>
      </c>
      <c r="D120" s="5">
        <v>285.78500000000003</v>
      </c>
      <c r="E120" s="5">
        <v>308.31400000000002</v>
      </c>
      <c r="F120" s="5">
        <v>148.916</v>
      </c>
      <c r="G120" s="5">
        <v>95.402000000000001</v>
      </c>
      <c r="H120" s="5">
        <v>43.168999999999997</v>
      </c>
      <c r="I120" s="5">
        <v>23.884</v>
      </c>
      <c r="J120" s="5">
        <v>18.222999999999999</v>
      </c>
      <c r="K120" s="5">
        <v>61.91</v>
      </c>
      <c r="L120" s="5">
        <v>170.63300000000001</v>
      </c>
      <c r="M120" s="5">
        <v>229.50700000000001</v>
      </c>
      <c r="N120" s="5">
        <v>264.47500000000002</v>
      </c>
      <c r="O120" s="5">
        <f t="shared" si="16"/>
        <v>2025.4350000000004</v>
      </c>
      <c r="P120" s="1"/>
      <c r="Q120" s="4">
        <v>2012</v>
      </c>
      <c r="R120" s="5">
        <v>41.112700000000004</v>
      </c>
      <c r="S120" s="5">
        <v>85.032800000000009</v>
      </c>
      <c r="T120" s="5">
        <v>92.229800000000012</v>
      </c>
      <c r="U120" s="5">
        <v>103.3434</v>
      </c>
      <c r="V120" s="5">
        <v>79.198599999999999</v>
      </c>
      <c r="W120" s="5">
        <v>125.07249999999999</v>
      </c>
      <c r="X120" s="5">
        <v>132.4727</v>
      </c>
      <c r="Y120" s="5">
        <v>132.08950000000002</v>
      </c>
      <c r="Z120" s="5">
        <v>93.343600000000009</v>
      </c>
      <c r="AA120" s="5">
        <v>81.595399999999998</v>
      </c>
      <c r="AB120" s="5">
        <v>33.811100000000003</v>
      </c>
      <c r="AC120" s="5">
        <v>84.508100000000013</v>
      </c>
      <c r="AD120" s="5">
        <f t="shared" si="17"/>
        <v>1083.8102000000003</v>
      </c>
      <c r="AE120" s="1"/>
      <c r="AF120" s="1"/>
      <c r="AK120" s="1"/>
      <c r="AL120" s="1"/>
      <c r="AM120" s="1"/>
    </row>
    <row r="121" spans="1:39" customFormat="1" x14ac:dyDescent="0.25">
      <c r="A121" s="1"/>
      <c r="B121" s="4">
        <v>2013</v>
      </c>
      <c r="C121" s="5">
        <v>381.69600000000003</v>
      </c>
      <c r="D121" s="5">
        <v>342.541</v>
      </c>
      <c r="E121" s="5">
        <v>410.084</v>
      </c>
      <c r="F121" s="5">
        <v>266.30799999999999</v>
      </c>
      <c r="G121" s="5">
        <v>131.32</v>
      </c>
      <c r="H121" s="5">
        <v>73.363</v>
      </c>
      <c r="I121" s="5">
        <v>42.399000000000001</v>
      </c>
      <c r="J121" s="5">
        <v>28.791</v>
      </c>
      <c r="K121" s="5">
        <v>97.486999999999995</v>
      </c>
      <c r="L121" s="5">
        <v>171.93</v>
      </c>
      <c r="M121" s="5">
        <v>261.524</v>
      </c>
      <c r="N121" s="5">
        <v>288.50099999999998</v>
      </c>
      <c r="O121" s="5">
        <f t="shared" si="16"/>
        <v>2495.9440000000004</v>
      </c>
      <c r="P121" s="1"/>
      <c r="Q121" s="4">
        <v>2013</v>
      </c>
      <c r="R121" s="5">
        <v>51.7712</v>
      </c>
      <c r="S121" s="5">
        <v>86.824300000000008</v>
      </c>
      <c r="T121" s="5">
        <v>76.058300000000003</v>
      </c>
      <c r="U121" s="5">
        <v>62.982399999999998</v>
      </c>
      <c r="V121" s="5">
        <v>119.956</v>
      </c>
      <c r="W121" s="5">
        <v>124.8066</v>
      </c>
      <c r="X121" s="5">
        <v>136.47059999999999</v>
      </c>
      <c r="Y121" s="5">
        <v>124.8202</v>
      </c>
      <c r="Z121" s="5">
        <v>111.9135</v>
      </c>
      <c r="AA121" s="5">
        <v>64.272800000000004</v>
      </c>
      <c r="AB121" s="5">
        <v>72.885900000000007</v>
      </c>
      <c r="AC121" s="5">
        <v>52.842700000000008</v>
      </c>
      <c r="AD121" s="5">
        <f t="shared" si="17"/>
        <v>1085.6044999999999</v>
      </c>
      <c r="AE121" s="1"/>
      <c r="AF121" s="1"/>
      <c r="AK121" s="1"/>
      <c r="AL121" s="1"/>
      <c r="AM121" s="1"/>
    </row>
    <row r="122" spans="1:39" customFormat="1" x14ac:dyDescent="0.25">
      <c r="A122" s="1"/>
      <c r="B122" s="4">
        <v>2014</v>
      </c>
      <c r="C122" s="5">
        <v>271.673</v>
      </c>
      <c r="D122" s="5">
        <v>471.34</v>
      </c>
      <c r="E122" s="5">
        <v>389.76600000000002</v>
      </c>
      <c r="F122" s="5">
        <v>222.828</v>
      </c>
      <c r="G122" s="5">
        <v>104.041</v>
      </c>
      <c r="H122" s="5">
        <v>41.387999999999998</v>
      </c>
      <c r="I122" s="5">
        <v>15.92</v>
      </c>
      <c r="J122" s="5">
        <v>33.551000000000002</v>
      </c>
      <c r="K122" s="5">
        <v>75.102999999999994</v>
      </c>
      <c r="L122" s="5">
        <v>139.839</v>
      </c>
      <c r="M122" s="5">
        <v>226.66900000000001</v>
      </c>
      <c r="N122" s="5">
        <v>294.03300000000002</v>
      </c>
      <c r="O122" s="5">
        <f t="shared" si="16"/>
        <v>2286.1509999999998</v>
      </c>
      <c r="P122" s="1"/>
      <c r="Q122" s="4">
        <v>2014</v>
      </c>
      <c r="R122" s="5">
        <v>89.417600000000007</v>
      </c>
      <c r="S122" s="5">
        <v>42.862400000000008</v>
      </c>
      <c r="T122" s="5">
        <v>78.145500000000013</v>
      </c>
      <c r="U122" s="5">
        <v>85.893799999999999</v>
      </c>
      <c r="V122" s="5">
        <v>119.54140000000001</v>
      </c>
      <c r="W122" s="5">
        <v>130.97800000000001</v>
      </c>
      <c r="X122" s="5">
        <v>133.37360000000001</v>
      </c>
      <c r="Y122" s="5">
        <v>132.28150000000002</v>
      </c>
      <c r="Z122" s="5">
        <v>116.87729999999999</v>
      </c>
      <c r="AA122" s="5">
        <v>45.557000000000002</v>
      </c>
      <c r="AB122" s="5">
        <v>70.016600000000011</v>
      </c>
      <c r="AC122" s="5">
        <v>58.357500000000009</v>
      </c>
      <c r="AD122" s="5">
        <f t="shared" si="17"/>
        <v>1103.3022000000001</v>
      </c>
      <c r="AE122" s="1"/>
      <c r="AF122" s="1"/>
      <c r="AK122" s="1"/>
      <c r="AL122" s="1"/>
      <c r="AM122" s="1"/>
    </row>
    <row r="123" spans="1:39" customFormat="1" x14ac:dyDescent="0.25">
      <c r="A123" s="1"/>
      <c r="B123" s="4">
        <v>2015</v>
      </c>
      <c r="C123" s="5">
        <v>304.68700000000001</v>
      </c>
      <c r="D123" s="5">
        <v>320.50799999999998</v>
      </c>
      <c r="E123" s="5">
        <v>331.95</v>
      </c>
      <c r="F123" s="5">
        <v>209.827</v>
      </c>
      <c r="G123" s="5">
        <v>131.851</v>
      </c>
      <c r="H123" s="5">
        <v>39</v>
      </c>
      <c r="I123" s="5">
        <v>26.777000000000001</v>
      </c>
      <c r="J123" s="5">
        <v>15.848000000000001</v>
      </c>
      <c r="K123" s="5">
        <v>33.762</v>
      </c>
      <c r="L123" s="5">
        <v>111.355</v>
      </c>
      <c r="M123" s="5">
        <v>157.25800000000001</v>
      </c>
      <c r="N123" s="5">
        <v>176.31200000000001</v>
      </c>
      <c r="O123" s="5">
        <f t="shared" si="16"/>
        <v>1859.1349999999998</v>
      </c>
      <c r="P123" s="1"/>
      <c r="Q123" s="4">
        <v>2015</v>
      </c>
      <c r="R123" s="5">
        <v>101.64790000000001</v>
      </c>
      <c r="S123" s="5">
        <v>77.087199999999996</v>
      </c>
      <c r="T123" s="5">
        <v>73.611000000000004</v>
      </c>
      <c r="U123" s="5">
        <v>63.0824</v>
      </c>
      <c r="V123" s="5">
        <v>110.89330000000001</v>
      </c>
      <c r="W123" s="5">
        <v>124.70340000000002</v>
      </c>
      <c r="X123" s="5">
        <v>132.77930000000001</v>
      </c>
      <c r="Y123" s="5">
        <v>132.52700000000002</v>
      </c>
      <c r="Z123" s="5">
        <v>113.05799999999999</v>
      </c>
      <c r="AA123" s="5">
        <v>58.804400000000001</v>
      </c>
      <c r="AB123" s="5">
        <v>89.096699999999998</v>
      </c>
      <c r="AC123" s="5">
        <v>85.565300000000008</v>
      </c>
      <c r="AD123" s="5">
        <f t="shared" si="17"/>
        <v>1162.8559</v>
      </c>
      <c r="AE123" s="1"/>
      <c r="AF123" s="1"/>
      <c r="AK123" s="1"/>
      <c r="AL123" s="1"/>
      <c r="AM123" s="1"/>
    </row>
    <row r="124" spans="1:39" customFormat="1" x14ac:dyDescent="0.25">
      <c r="A124" s="1"/>
      <c r="B124" s="4">
        <v>2016</v>
      </c>
      <c r="C124" s="5">
        <v>324.13400000000001</v>
      </c>
      <c r="D124" s="5">
        <v>147.27799999999999</v>
      </c>
      <c r="E124" s="5">
        <v>365.90899999999999</v>
      </c>
      <c r="F124" s="5">
        <v>165.98500000000001</v>
      </c>
      <c r="G124" s="5">
        <v>104.497</v>
      </c>
      <c r="H124" s="5">
        <v>51.494999999999997</v>
      </c>
      <c r="I124" s="5">
        <v>18.209</v>
      </c>
      <c r="J124" s="5">
        <v>30.609000000000002</v>
      </c>
      <c r="K124" s="5">
        <v>106.239</v>
      </c>
      <c r="L124" s="5">
        <v>143.48099999999999</v>
      </c>
      <c r="M124" s="5">
        <v>254.02099999999999</v>
      </c>
      <c r="N124" s="5">
        <v>354.77</v>
      </c>
      <c r="O124" s="5">
        <f t="shared" si="16"/>
        <v>2066.627</v>
      </c>
      <c r="P124" s="1"/>
      <c r="Q124" s="4">
        <v>2016</v>
      </c>
      <c r="R124" s="5">
        <v>40.440600000000003</v>
      </c>
      <c r="S124" s="5">
        <v>141.07570000000001</v>
      </c>
      <c r="T124" s="5">
        <v>90.095300000000009</v>
      </c>
      <c r="U124" s="5">
        <v>121.13240000000002</v>
      </c>
      <c r="V124" s="5">
        <v>90.862099999999998</v>
      </c>
      <c r="W124" s="5">
        <v>121.1472</v>
      </c>
      <c r="X124" s="5">
        <v>132.10530000000003</v>
      </c>
      <c r="Y124" s="5">
        <v>118.9224</v>
      </c>
      <c r="Z124" s="5">
        <v>91.06880000000001</v>
      </c>
      <c r="AA124" s="5">
        <v>110.2367</v>
      </c>
      <c r="AB124" s="5">
        <v>56.688000000000002</v>
      </c>
      <c r="AC124" s="5">
        <v>55.248400000000004</v>
      </c>
      <c r="AD124" s="5">
        <f t="shared" si="17"/>
        <v>1169.0229000000002</v>
      </c>
      <c r="AE124" s="1"/>
      <c r="AF124" s="1"/>
      <c r="AK124" s="1"/>
      <c r="AL124" s="1"/>
      <c r="AM124" s="1"/>
    </row>
    <row r="125" spans="1:39" customFormat="1" x14ac:dyDescent="0.25">
      <c r="A125" s="1"/>
      <c r="B125" s="4">
        <v>2017</v>
      </c>
      <c r="C125" s="5">
        <v>436.05700000000002</v>
      </c>
      <c r="D125" s="5">
        <v>415.97399999999999</v>
      </c>
      <c r="E125" s="5">
        <v>311.16199999999998</v>
      </c>
      <c r="F125" s="5">
        <v>233.14099999999999</v>
      </c>
      <c r="G125" s="5">
        <v>82.082999999999998</v>
      </c>
      <c r="H125" s="5">
        <v>32.692999999999998</v>
      </c>
      <c r="I125" s="5">
        <v>10.779</v>
      </c>
      <c r="J125" s="5">
        <v>27.478000000000002</v>
      </c>
      <c r="K125" s="5">
        <v>24.722999999999999</v>
      </c>
      <c r="L125" s="5">
        <v>138.41800000000001</v>
      </c>
      <c r="M125" s="5">
        <v>191.548</v>
      </c>
      <c r="N125" s="5">
        <v>269.29000000000002</v>
      </c>
      <c r="O125" s="5">
        <f t="shared" si="16"/>
        <v>2173.3460000000005</v>
      </c>
      <c r="P125" s="1"/>
      <c r="Q125" s="4">
        <v>2017</v>
      </c>
      <c r="R125" s="5">
        <v>87.968800000000002</v>
      </c>
      <c r="S125" s="5">
        <v>49.560100000000006</v>
      </c>
      <c r="T125" s="5">
        <v>78.519000000000005</v>
      </c>
      <c r="U125" s="5">
        <v>81.144800000000004</v>
      </c>
      <c r="V125" s="5">
        <v>125.00170000000001</v>
      </c>
      <c r="W125" s="5">
        <v>128.26830000000001</v>
      </c>
      <c r="X125" s="5">
        <v>133.79490000000001</v>
      </c>
      <c r="Y125" s="5">
        <v>128.84760000000003</v>
      </c>
      <c r="Z125" s="5">
        <v>85.448599999999999</v>
      </c>
      <c r="AA125" s="5">
        <v>61.511800000000008</v>
      </c>
      <c r="AB125" s="5">
        <v>65.218900000000005</v>
      </c>
      <c r="AC125" s="5">
        <v>57.762900000000002</v>
      </c>
      <c r="AD125" s="5">
        <f t="shared" si="17"/>
        <v>1083.0474000000002</v>
      </c>
      <c r="AE125" s="1"/>
      <c r="AF125" s="1"/>
      <c r="AK125" s="1"/>
      <c r="AL125" s="1"/>
      <c r="AM125" s="1"/>
    </row>
    <row r="126" spans="1:39" customFormat="1" x14ac:dyDescent="0.25">
      <c r="A126" s="1"/>
      <c r="B126" s="4">
        <v>2018</v>
      </c>
      <c r="C126" s="5">
        <v>291.2</v>
      </c>
      <c r="D126" s="5">
        <v>395.61900000000003</v>
      </c>
      <c r="E126" s="5">
        <v>367.416</v>
      </c>
      <c r="F126" s="5">
        <v>276.65300000000002</v>
      </c>
      <c r="G126" s="5">
        <v>89.085999999999999</v>
      </c>
      <c r="H126" s="5">
        <v>30.478000000000002</v>
      </c>
      <c r="I126" s="5">
        <v>19.686</v>
      </c>
      <c r="J126" s="5">
        <v>36.871000000000002</v>
      </c>
      <c r="K126" s="5">
        <v>82.123999999999995</v>
      </c>
      <c r="L126" s="5">
        <v>154.43299999999999</v>
      </c>
      <c r="M126" s="5">
        <v>246.32</v>
      </c>
      <c r="N126" s="5">
        <v>265.45499999999998</v>
      </c>
      <c r="O126" s="5">
        <f t="shared" si="16"/>
        <v>2255.3409999999999</v>
      </c>
      <c r="P126" s="1"/>
      <c r="Q126" s="4">
        <v>2018</v>
      </c>
      <c r="R126" s="5">
        <v>87.833600000000004</v>
      </c>
      <c r="S126" s="5">
        <v>66.512100000000004</v>
      </c>
      <c r="T126" s="5">
        <v>76.842300000000009</v>
      </c>
      <c r="U126" s="5">
        <v>74.151600000000002</v>
      </c>
      <c r="V126" s="5">
        <v>118.60250000000002</v>
      </c>
      <c r="W126" s="5">
        <v>131.83270000000002</v>
      </c>
      <c r="X126" s="5">
        <v>127.68350000000001</v>
      </c>
      <c r="Y126" s="5">
        <v>120.98620000000001</v>
      </c>
      <c r="Z126" s="5">
        <v>90.201800000000006</v>
      </c>
      <c r="AA126" s="5">
        <v>70.24260000000001</v>
      </c>
      <c r="AB126" s="5">
        <v>63.583500000000008</v>
      </c>
      <c r="AC126" s="5">
        <v>87.416200000000003</v>
      </c>
      <c r="AD126" s="5">
        <f t="shared" si="17"/>
        <v>1115.8886000000002</v>
      </c>
      <c r="AE126" s="1"/>
      <c r="AF126" s="1"/>
      <c r="AK126" s="1"/>
      <c r="AL126" s="1"/>
      <c r="AM126" s="1"/>
    </row>
    <row r="127" spans="1:39" customFormat="1" x14ac:dyDescent="0.25">
      <c r="A127" s="1"/>
      <c r="B127" s="4">
        <v>2019</v>
      </c>
      <c r="C127" s="5">
        <v>286.416</v>
      </c>
      <c r="D127" s="5">
        <v>288.10199999999998</v>
      </c>
      <c r="E127" s="5">
        <v>331.50099999999998</v>
      </c>
      <c r="F127" s="5">
        <v>243.19399999999999</v>
      </c>
      <c r="G127" s="5">
        <v>120.66200000000001</v>
      </c>
      <c r="H127" s="5">
        <v>31.271000000000001</v>
      </c>
      <c r="I127" s="5">
        <v>18.817</v>
      </c>
      <c r="J127" s="5">
        <v>25.818000000000001</v>
      </c>
      <c r="K127" s="5">
        <v>54.241999999999997</v>
      </c>
      <c r="L127" s="5">
        <v>176.46799999999999</v>
      </c>
      <c r="M127" s="5">
        <v>183.88</v>
      </c>
      <c r="N127" s="5">
        <v>264.18700000000001</v>
      </c>
      <c r="O127" s="5">
        <f t="shared" si="16"/>
        <v>2024.558</v>
      </c>
      <c r="P127" s="1"/>
      <c r="Q127" s="4">
        <v>2019</v>
      </c>
      <c r="R127" s="5">
        <v>112.16990000000001</v>
      </c>
      <c r="S127" s="5">
        <v>82.984800000000007</v>
      </c>
      <c r="T127" s="5">
        <v>85.668499999999995</v>
      </c>
      <c r="U127" s="5">
        <v>80.9512</v>
      </c>
      <c r="V127" s="5">
        <v>128.58240000000001</v>
      </c>
      <c r="W127" s="5">
        <v>119.80410000000001</v>
      </c>
      <c r="X127" s="5">
        <v>133.92180000000002</v>
      </c>
      <c r="Y127" s="5">
        <v>124.77460000000002</v>
      </c>
      <c r="Z127" s="5">
        <v>102.64230000000001</v>
      </c>
      <c r="AA127" s="5">
        <v>68.489700000000013</v>
      </c>
      <c r="AB127" s="5">
        <v>84.12700000000001</v>
      </c>
      <c r="AC127" s="5">
        <v>76.762800000000013</v>
      </c>
      <c r="AD127" s="5">
        <f t="shared" si="17"/>
        <v>1200.8791000000001</v>
      </c>
      <c r="AE127" s="1"/>
      <c r="AF127" s="1"/>
      <c r="AK127" s="1"/>
      <c r="AL127" s="1"/>
      <c r="AM127" s="1"/>
    </row>
    <row r="128" spans="1:39" customFormat="1" x14ac:dyDescent="0.25">
      <c r="A128" s="1"/>
      <c r="B128" s="4">
        <v>2020</v>
      </c>
      <c r="C128" s="5">
        <v>285.87</v>
      </c>
      <c r="D128" s="5">
        <v>310.78500000000003</v>
      </c>
      <c r="E128" s="5">
        <v>335.99400000000003</v>
      </c>
      <c r="F128" s="5">
        <v>275.68</v>
      </c>
      <c r="G128" s="5">
        <v>129.13900000000001</v>
      </c>
      <c r="H128" s="5">
        <v>31.216999999999999</v>
      </c>
      <c r="I128" s="5">
        <v>10.005000000000001</v>
      </c>
      <c r="J128" s="5">
        <v>32.598999999999997</v>
      </c>
      <c r="K128" s="5">
        <v>41.307000000000002</v>
      </c>
      <c r="L128" s="5">
        <v>153.172</v>
      </c>
      <c r="M128" s="5">
        <v>214.07400000000001</v>
      </c>
      <c r="N128" s="5">
        <v>259.91800000000001</v>
      </c>
      <c r="O128" s="5">
        <f t="shared" si="16"/>
        <v>2079.7600000000002</v>
      </c>
      <c r="P128" s="1"/>
      <c r="Q128" s="4">
        <v>2020</v>
      </c>
      <c r="R128" s="5">
        <v>76.411500000000004</v>
      </c>
      <c r="S128" s="5">
        <v>69.096500000000006</v>
      </c>
      <c r="T128" s="5">
        <v>77.049000000000007</v>
      </c>
      <c r="U128" s="5">
        <v>92.414100000000005</v>
      </c>
      <c r="V128" s="5">
        <v>86.296700000000001</v>
      </c>
      <c r="W128" s="5">
        <v>124.50840000000001</v>
      </c>
      <c r="X128" s="5">
        <v>136.9718</v>
      </c>
      <c r="Y128" s="5">
        <v>133.3706</v>
      </c>
      <c r="Z128" s="5">
        <v>96.379600000000011</v>
      </c>
      <c r="AA128" s="5">
        <v>76.562400000000011</v>
      </c>
      <c r="AB128" s="5">
        <v>66.032200000000003</v>
      </c>
      <c r="AC128" s="5">
        <v>80.04740000000001</v>
      </c>
      <c r="AD128" s="5">
        <f t="shared" si="17"/>
        <v>1115.1402</v>
      </c>
      <c r="AE128" s="1"/>
      <c r="AF128" s="1"/>
      <c r="AK128" s="1"/>
      <c r="AL128" s="1"/>
      <c r="AM128" s="1"/>
    </row>
    <row r="129" spans="1:39" customFormat="1" x14ac:dyDescent="0.25">
      <c r="A129" s="1"/>
      <c r="B129" s="4">
        <v>2021</v>
      </c>
      <c r="C129" s="5">
        <v>302.15300000000002</v>
      </c>
      <c r="D129" s="5">
        <v>367.87</v>
      </c>
      <c r="E129" s="5">
        <v>358.59399999999999</v>
      </c>
      <c r="F129" s="5">
        <v>258.33800000000002</v>
      </c>
      <c r="G129" s="5">
        <v>77.328999999999994</v>
      </c>
      <c r="H129" s="5">
        <v>33.896000000000001</v>
      </c>
      <c r="I129" s="5">
        <v>26.678000000000001</v>
      </c>
      <c r="J129" s="5">
        <v>24.707999999999998</v>
      </c>
      <c r="K129" s="5">
        <v>84.692999999999998</v>
      </c>
      <c r="L129" s="5">
        <v>156.166</v>
      </c>
      <c r="M129" s="5">
        <v>272.19099999999997</v>
      </c>
      <c r="N129" s="5">
        <v>367.80799999999999</v>
      </c>
      <c r="O129" s="5">
        <f t="shared" si="16"/>
        <v>2330.424</v>
      </c>
      <c r="P129" s="1"/>
      <c r="Q129" s="4">
        <v>2021</v>
      </c>
      <c r="R129" s="5">
        <v>78.120699999999999</v>
      </c>
      <c r="S129" s="5">
        <v>48.191800000000001</v>
      </c>
      <c r="T129" s="5">
        <v>85.094800000000006</v>
      </c>
      <c r="U129" s="5">
        <v>69.938199999999995</v>
      </c>
      <c r="V129" s="5">
        <v>125.74990000000001</v>
      </c>
      <c r="W129" s="5">
        <v>120.97360000000002</v>
      </c>
      <c r="X129" s="5">
        <v>129.7627</v>
      </c>
      <c r="Y129" s="5">
        <v>115.95260000000002</v>
      </c>
      <c r="Z129" s="5">
        <v>97.876400000000004</v>
      </c>
      <c r="AA129" s="5">
        <v>59.259900000000009</v>
      </c>
      <c r="AB129" s="5">
        <v>50.739699999999999</v>
      </c>
      <c r="AC129" s="5">
        <v>37.773099999999999</v>
      </c>
      <c r="AD129" s="5">
        <f t="shared" si="17"/>
        <v>1019.4334</v>
      </c>
      <c r="AE129" s="1"/>
      <c r="AF129" s="1"/>
      <c r="AK129" s="1"/>
      <c r="AL129" s="1"/>
      <c r="AM129" s="1"/>
    </row>
    <row r="130" spans="1:39" customFormat="1" x14ac:dyDescent="0.25">
      <c r="A130" s="1"/>
      <c r="B130" s="4" t="s">
        <v>17</v>
      </c>
      <c r="C130" s="5">
        <f t="shared" ref="C130:N130" si="18">SUM(C83:C103)</f>
        <v>6938.4500000000016</v>
      </c>
      <c r="D130" s="5">
        <f t="shared" si="18"/>
        <v>6843.1540000000005</v>
      </c>
      <c r="E130" s="5">
        <f t="shared" si="18"/>
        <v>7615.6320000000005</v>
      </c>
      <c r="F130" s="5">
        <f t="shared" si="18"/>
        <v>4297.7359999999999</v>
      </c>
      <c r="G130" s="5">
        <f t="shared" si="18"/>
        <v>2118.9410000000003</v>
      </c>
      <c r="H130" s="5">
        <f t="shared" si="18"/>
        <v>593.22500000000002</v>
      </c>
      <c r="I130" s="5">
        <f t="shared" si="18"/>
        <v>327.0320000000001</v>
      </c>
      <c r="J130" s="5">
        <f t="shared" si="18"/>
        <v>572.32500000000016</v>
      </c>
      <c r="K130" s="5">
        <f t="shared" si="18"/>
        <v>1742.9830000000002</v>
      </c>
      <c r="L130" s="5">
        <f t="shared" si="18"/>
        <v>3535.6980000000003</v>
      </c>
      <c r="M130" s="5">
        <f t="shared" si="18"/>
        <v>4764.494999999999</v>
      </c>
      <c r="N130" s="5">
        <f t="shared" si="18"/>
        <v>6176.726999999999</v>
      </c>
      <c r="O130" s="5">
        <f>AVERAGE(O109:O129)</f>
        <v>2077.8905714285711</v>
      </c>
      <c r="P130" s="1"/>
      <c r="Q130" s="4" t="s">
        <v>17</v>
      </c>
      <c r="R130" s="5">
        <f>SUM(R109:R129)</f>
        <v>1536.9859999999999</v>
      </c>
      <c r="S130" s="5">
        <f t="shared" ref="S130:AC130" si="19">SUM(S109:S129)</f>
        <v>1501.4178999999999</v>
      </c>
      <c r="T130" s="5">
        <f t="shared" si="19"/>
        <v>1691.8248000000001</v>
      </c>
      <c r="U130" s="5">
        <f t="shared" si="19"/>
        <v>1766.4444000000003</v>
      </c>
      <c r="V130" s="5">
        <f t="shared" si="19"/>
        <v>2270.5769999999998</v>
      </c>
      <c r="W130" s="5">
        <f t="shared" si="19"/>
        <v>2589.5800000000004</v>
      </c>
      <c r="X130" s="5">
        <f t="shared" si="19"/>
        <v>2745.4569000000001</v>
      </c>
      <c r="Y130" s="5">
        <f t="shared" si="19"/>
        <v>2513.5334000000007</v>
      </c>
      <c r="Z130" s="5">
        <f t="shared" si="19"/>
        <v>1916.9031000000002</v>
      </c>
      <c r="AA130" s="5">
        <f t="shared" si="19"/>
        <v>1368.3206000000002</v>
      </c>
      <c r="AB130" s="5">
        <f t="shared" si="19"/>
        <v>1392.3882000000003</v>
      </c>
      <c r="AC130" s="5">
        <f t="shared" si="19"/>
        <v>1312.8365999999996</v>
      </c>
      <c r="AD130" s="5">
        <f>AVERAGE(AD109:AD129)</f>
        <v>1076.4889952380954</v>
      </c>
      <c r="AE130" s="1"/>
      <c r="AF130" s="1"/>
      <c r="AK130" s="1"/>
      <c r="AL130" s="1"/>
      <c r="AM130" s="1"/>
    </row>
    <row r="132" spans="1:39" x14ac:dyDescent="0.25">
      <c r="B132" s="9" t="s">
        <v>22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9" x14ac:dyDescent="0.25">
      <c r="B133" s="3" t="s">
        <v>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Q133" s="3" t="s">
        <v>2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9" x14ac:dyDescent="0.25"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4" t="s">
        <v>9</v>
      </c>
      <c r="I134" s="4" t="s">
        <v>10</v>
      </c>
      <c r="J134" s="4" t="s">
        <v>11</v>
      </c>
      <c r="K134" s="4" t="s">
        <v>12</v>
      </c>
      <c r="L134" s="4" t="s">
        <v>13</v>
      </c>
      <c r="M134" s="4" t="s">
        <v>14</v>
      </c>
      <c r="N134" s="4" t="s">
        <v>15</v>
      </c>
      <c r="O134" s="4" t="s">
        <v>16</v>
      </c>
      <c r="Q134" s="4" t="s">
        <v>3</v>
      </c>
      <c r="R134" s="4" t="s">
        <v>4</v>
      </c>
      <c r="S134" s="4" t="s">
        <v>5</v>
      </c>
      <c r="T134" s="4" t="s">
        <v>6</v>
      </c>
      <c r="U134" s="4" t="s">
        <v>7</v>
      </c>
      <c r="V134" s="4" t="s">
        <v>8</v>
      </c>
      <c r="W134" s="4" t="s">
        <v>9</v>
      </c>
      <c r="X134" s="4" t="s">
        <v>10</v>
      </c>
      <c r="Y134" s="4" t="s">
        <v>11</v>
      </c>
      <c r="Z134" s="4" t="s">
        <v>12</v>
      </c>
      <c r="AA134" s="4" t="s">
        <v>13</v>
      </c>
      <c r="AB134" s="4" t="s">
        <v>14</v>
      </c>
      <c r="AC134" s="4" t="s">
        <v>15</v>
      </c>
      <c r="AD134" s="4" t="s">
        <v>16</v>
      </c>
    </row>
    <row r="135" spans="1:39" x14ac:dyDescent="0.25">
      <c r="B135" s="4">
        <v>2001</v>
      </c>
      <c r="C135" s="5">
        <v>274.69499999999999</v>
      </c>
      <c r="D135" s="5">
        <v>219.12899999999999</v>
      </c>
      <c r="E135" s="5">
        <v>271.56599999999997</v>
      </c>
      <c r="F135" s="5">
        <v>213.69300000000001</v>
      </c>
      <c r="G135" s="5">
        <v>189.38300000000001</v>
      </c>
      <c r="H135" s="5">
        <v>136.53100000000001</v>
      </c>
      <c r="I135" s="5">
        <v>117.087</v>
      </c>
      <c r="J135" s="5">
        <v>74.027000000000001</v>
      </c>
      <c r="K135" s="5">
        <v>129.44800000000001</v>
      </c>
      <c r="L135" s="5">
        <v>149.07499999999999</v>
      </c>
      <c r="M135" s="5">
        <v>173.01599999999999</v>
      </c>
      <c r="N135" s="5">
        <v>242.364</v>
      </c>
      <c r="O135" s="5">
        <f t="shared" ref="O135:O155" si="20">SUM(C135:N135)</f>
        <v>2190.0140000000001</v>
      </c>
      <c r="Q135" s="4">
        <v>2001</v>
      </c>
      <c r="R135" s="5">
        <v>73.619299999999996</v>
      </c>
      <c r="S135" s="5">
        <v>68.0779</v>
      </c>
      <c r="T135" s="5">
        <v>71.8626</v>
      </c>
      <c r="U135" s="5">
        <v>63.254400000000004</v>
      </c>
      <c r="V135" s="5">
        <v>78.3309</v>
      </c>
      <c r="W135" s="5">
        <v>55.174800000000005</v>
      </c>
      <c r="X135" s="5">
        <v>102.29520000000001</v>
      </c>
      <c r="Y135" s="5">
        <v>103.46820000000001</v>
      </c>
      <c r="Z135" s="5">
        <v>104.25920000000002</v>
      </c>
      <c r="AA135" s="5">
        <v>67.011200000000002</v>
      </c>
      <c r="AB135" s="5">
        <v>81.169600000000003</v>
      </c>
      <c r="AC135" s="5">
        <v>55.470300000000002</v>
      </c>
      <c r="AD135" s="5">
        <f t="shared" ref="AD135:AD155" si="21">SUM(R135:AC135)</f>
        <v>923.99360000000001</v>
      </c>
    </row>
    <row r="136" spans="1:39" x14ac:dyDescent="0.25">
      <c r="B136" s="4">
        <v>2002</v>
      </c>
      <c r="C136" s="5">
        <v>219.21199999999999</v>
      </c>
      <c r="D136" s="5">
        <v>247.773</v>
      </c>
      <c r="E136" s="5">
        <v>260.565</v>
      </c>
      <c r="F136" s="5">
        <v>243.31800000000001</v>
      </c>
      <c r="G136" s="5">
        <v>205.56399999999999</v>
      </c>
      <c r="H136" s="5">
        <v>127.751</v>
      </c>
      <c r="I136" s="5">
        <v>115.836</v>
      </c>
      <c r="J136" s="5">
        <v>99.692999999999998</v>
      </c>
      <c r="K136" s="5">
        <v>101.245</v>
      </c>
      <c r="L136" s="5">
        <v>154.61500000000001</v>
      </c>
      <c r="M136" s="5">
        <v>160.828</v>
      </c>
      <c r="N136" s="5">
        <v>227.55799999999999</v>
      </c>
      <c r="O136" s="5">
        <f t="shared" si="20"/>
        <v>2163.9579999999996</v>
      </c>
      <c r="Q136" s="4">
        <v>2002</v>
      </c>
      <c r="R136" s="5">
        <v>77.056399999999996</v>
      </c>
      <c r="S136" s="5">
        <v>57.568399999999997</v>
      </c>
      <c r="T136" s="5">
        <v>62.563199999999995</v>
      </c>
      <c r="U136" s="5">
        <v>63.998699999999999</v>
      </c>
      <c r="V136" s="5">
        <v>83.21690000000001</v>
      </c>
      <c r="W136" s="5">
        <v>97.083000000000013</v>
      </c>
      <c r="X136" s="5">
        <v>101.07670000000002</v>
      </c>
      <c r="Y136" s="5">
        <v>97.231600000000014</v>
      </c>
      <c r="Z136" s="5">
        <v>118.22750000000002</v>
      </c>
      <c r="AA136" s="5">
        <v>69.698999999999998</v>
      </c>
      <c r="AB136" s="5">
        <v>94.066700000000012</v>
      </c>
      <c r="AC136" s="5">
        <v>66.275199999999998</v>
      </c>
      <c r="AD136" s="5">
        <f t="shared" si="21"/>
        <v>988.06330000000003</v>
      </c>
    </row>
    <row r="137" spans="1:39" x14ac:dyDescent="0.25">
      <c r="B137" s="4">
        <v>2003</v>
      </c>
      <c r="C137" s="5">
        <v>205.554</v>
      </c>
      <c r="D137" s="5">
        <v>239.59899999999999</v>
      </c>
      <c r="E137" s="5">
        <v>274.10500000000002</v>
      </c>
      <c r="F137" s="5">
        <v>230.393</v>
      </c>
      <c r="G137" s="5">
        <v>197.78800000000001</v>
      </c>
      <c r="H137" s="5">
        <v>150.85900000000001</v>
      </c>
      <c r="I137" s="5">
        <v>100.538</v>
      </c>
      <c r="J137" s="5">
        <v>106.313</v>
      </c>
      <c r="K137" s="5">
        <v>122.751</v>
      </c>
      <c r="L137" s="5">
        <v>160.13800000000001</v>
      </c>
      <c r="M137" s="5">
        <v>169.459</v>
      </c>
      <c r="N137" s="5">
        <v>202.32</v>
      </c>
      <c r="O137" s="5">
        <f t="shared" si="20"/>
        <v>2159.817</v>
      </c>
      <c r="Q137" s="4">
        <v>2003</v>
      </c>
      <c r="R137" s="5">
        <v>87.835100000000011</v>
      </c>
      <c r="S137" s="5">
        <v>71.10860000000001</v>
      </c>
      <c r="T137" s="5">
        <v>62.572000000000003</v>
      </c>
      <c r="U137" s="5">
        <v>72.400999999999996</v>
      </c>
      <c r="V137" s="5">
        <v>95.811199999999999</v>
      </c>
      <c r="W137" s="5">
        <v>99.066100000000006</v>
      </c>
      <c r="X137" s="5">
        <v>115.78789999999999</v>
      </c>
      <c r="Y137" s="5">
        <v>112.14880000000001</v>
      </c>
      <c r="Z137" s="5">
        <v>109.25190000000001</v>
      </c>
      <c r="AA137" s="5">
        <v>73.147000000000006</v>
      </c>
      <c r="AB137" s="5">
        <v>90.489200000000011</v>
      </c>
      <c r="AC137" s="5">
        <v>62.478200000000008</v>
      </c>
      <c r="AD137" s="5">
        <f t="shared" si="21"/>
        <v>1052.097</v>
      </c>
    </row>
    <row r="138" spans="1:39" x14ac:dyDescent="0.25">
      <c r="B138" s="4">
        <v>2004</v>
      </c>
      <c r="C138" s="5">
        <v>242.792</v>
      </c>
      <c r="D138" s="5">
        <v>250.89099999999999</v>
      </c>
      <c r="E138" s="5">
        <v>276.48899999999998</v>
      </c>
      <c r="F138" s="5">
        <v>219.31399999999999</v>
      </c>
      <c r="G138" s="5">
        <v>177.27</v>
      </c>
      <c r="H138" s="5">
        <v>125.452</v>
      </c>
      <c r="I138" s="5">
        <v>127.771</v>
      </c>
      <c r="J138" s="5">
        <v>100.654</v>
      </c>
      <c r="K138" s="5">
        <v>118.087</v>
      </c>
      <c r="L138" s="5">
        <v>163.315</v>
      </c>
      <c r="M138" s="5">
        <v>176.90899999999999</v>
      </c>
      <c r="N138" s="5">
        <v>211.71299999999999</v>
      </c>
      <c r="O138" s="5">
        <f t="shared" si="20"/>
        <v>2190.6570000000002</v>
      </c>
      <c r="Q138" s="4">
        <v>2004</v>
      </c>
      <c r="R138" s="5">
        <v>72.198700000000002</v>
      </c>
      <c r="S138" s="5">
        <v>68.102599999999995</v>
      </c>
      <c r="T138" s="5">
        <v>71.773299999999992</v>
      </c>
      <c r="U138" s="5">
        <v>83.665700000000015</v>
      </c>
      <c r="V138" s="5">
        <v>71.369299999999996</v>
      </c>
      <c r="W138" s="5">
        <v>108.58800000000002</v>
      </c>
      <c r="X138" s="5">
        <v>111.7533</v>
      </c>
      <c r="Y138" s="5">
        <v>116.32690000000001</v>
      </c>
      <c r="Z138" s="5">
        <v>87.708399999999997</v>
      </c>
      <c r="AA138" s="5">
        <v>96.261600000000001</v>
      </c>
      <c r="AB138" s="5">
        <v>69.106200000000001</v>
      </c>
      <c r="AC138" s="5">
        <v>75.308500000000009</v>
      </c>
      <c r="AD138" s="5">
        <f t="shared" si="21"/>
        <v>1032.1625000000001</v>
      </c>
    </row>
    <row r="139" spans="1:39" x14ac:dyDescent="0.25">
      <c r="B139" s="4">
        <v>2005</v>
      </c>
      <c r="C139" s="5">
        <v>224.41800000000001</v>
      </c>
      <c r="D139" s="5">
        <v>259.30099999999999</v>
      </c>
      <c r="E139" s="5">
        <v>288.07100000000003</v>
      </c>
      <c r="F139" s="5">
        <v>230.75800000000001</v>
      </c>
      <c r="G139" s="5">
        <v>180.214</v>
      </c>
      <c r="H139" s="5">
        <v>106.628</v>
      </c>
      <c r="I139" s="5">
        <v>92.031000000000006</v>
      </c>
      <c r="J139" s="5">
        <v>81.427000000000007</v>
      </c>
      <c r="K139" s="5">
        <v>92</v>
      </c>
      <c r="L139" s="5">
        <v>154.90799999999999</v>
      </c>
      <c r="M139" s="5">
        <v>183.25299999999999</v>
      </c>
      <c r="N139" s="5">
        <v>271.43099999999998</v>
      </c>
      <c r="O139" s="5">
        <f t="shared" si="20"/>
        <v>2164.4399999999996</v>
      </c>
      <c r="Q139" s="4">
        <v>2005</v>
      </c>
      <c r="R139" s="5">
        <v>80.022300000000001</v>
      </c>
      <c r="S139" s="5">
        <v>63.218400000000003</v>
      </c>
      <c r="T139" s="5">
        <v>70.415800000000004</v>
      </c>
      <c r="U139" s="5">
        <v>67.787300000000002</v>
      </c>
      <c r="V139" s="5">
        <v>99.525500000000008</v>
      </c>
      <c r="W139" s="5">
        <v>113.53620000000001</v>
      </c>
      <c r="X139" s="5">
        <v>122.4089</v>
      </c>
      <c r="Y139" s="5">
        <v>102.50150000000002</v>
      </c>
      <c r="Z139" s="5">
        <v>109.16070000000001</v>
      </c>
      <c r="AA139" s="5">
        <v>69.318100000000001</v>
      </c>
      <c r="AB139" s="5">
        <v>76.039400000000001</v>
      </c>
      <c r="AC139" s="5">
        <v>54.889800000000008</v>
      </c>
      <c r="AD139" s="5">
        <f t="shared" si="21"/>
        <v>1028.8238999999999</v>
      </c>
    </row>
    <row r="140" spans="1:39" x14ac:dyDescent="0.25">
      <c r="B140" s="4">
        <v>2006</v>
      </c>
      <c r="C140" s="5">
        <v>275.738</v>
      </c>
      <c r="D140" s="5">
        <v>252.749</v>
      </c>
      <c r="E140" s="5">
        <v>271.88200000000001</v>
      </c>
      <c r="F140" s="5">
        <v>244.251</v>
      </c>
      <c r="G140" s="5">
        <v>192.04900000000001</v>
      </c>
      <c r="H140" s="5">
        <v>135.31700000000001</v>
      </c>
      <c r="I140" s="5">
        <v>112.351</v>
      </c>
      <c r="J140" s="5">
        <v>93.477999999999994</v>
      </c>
      <c r="K140" s="5">
        <v>109.43600000000001</v>
      </c>
      <c r="L140" s="5">
        <v>158.779</v>
      </c>
      <c r="M140" s="5">
        <v>198.70099999999999</v>
      </c>
      <c r="N140" s="5">
        <v>225.39500000000001</v>
      </c>
      <c r="O140" s="5">
        <f t="shared" si="20"/>
        <v>2270.1260000000002</v>
      </c>
      <c r="Q140" s="4">
        <v>2006</v>
      </c>
      <c r="R140" s="5">
        <v>69.847099999999998</v>
      </c>
      <c r="S140" s="5">
        <v>64.914700000000011</v>
      </c>
      <c r="T140" s="5">
        <v>69.466600000000014</v>
      </c>
      <c r="U140" s="5">
        <v>63.798299999999998</v>
      </c>
      <c r="V140" s="5">
        <v>87.808500000000009</v>
      </c>
      <c r="W140" s="5">
        <v>111.66379999999999</v>
      </c>
      <c r="X140" s="5">
        <v>119.8223</v>
      </c>
      <c r="Y140" s="5">
        <v>120.6801</v>
      </c>
      <c r="Z140" s="5">
        <v>117.777</v>
      </c>
      <c r="AA140" s="5">
        <v>68.723699999999994</v>
      </c>
      <c r="AB140" s="5">
        <v>80.994500000000016</v>
      </c>
      <c r="AC140" s="5">
        <v>67.125</v>
      </c>
      <c r="AD140" s="5">
        <f t="shared" si="21"/>
        <v>1042.6215999999999</v>
      </c>
    </row>
    <row r="141" spans="1:39" x14ac:dyDescent="0.25">
      <c r="B141" s="4">
        <v>2007</v>
      </c>
      <c r="C141" s="5">
        <v>232.97</v>
      </c>
      <c r="D141" s="5">
        <v>214.27500000000001</v>
      </c>
      <c r="E141" s="5">
        <v>290.26600000000002</v>
      </c>
      <c r="F141" s="5">
        <v>241.94399999999999</v>
      </c>
      <c r="G141" s="5">
        <v>195.22300000000001</v>
      </c>
      <c r="H141" s="5">
        <v>119.453</v>
      </c>
      <c r="I141" s="5">
        <v>113.876</v>
      </c>
      <c r="J141" s="5">
        <v>92.24</v>
      </c>
      <c r="K141" s="5">
        <v>104.374</v>
      </c>
      <c r="L141" s="5">
        <v>167.74100000000001</v>
      </c>
      <c r="M141" s="5">
        <v>189.40899999999999</v>
      </c>
      <c r="N141" s="5">
        <v>248.63300000000001</v>
      </c>
      <c r="O141" s="5">
        <f t="shared" si="20"/>
        <v>2210.4039999999995</v>
      </c>
      <c r="Q141" s="4">
        <v>2007</v>
      </c>
      <c r="R141" s="5">
        <v>77.004300000000001</v>
      </c>
      <c r="S141" s="5">
        <v>83.986699999999999</v>
      </c>
      <c r="T141" s="5">
        <v>83.809400000000011</v>
      </c>
      <c r="U141" s="5">
        <v>69.941000000000003</v>
      </c>
      <c r="V141" s="5">
        <v>95.60090000000001</v>
      </c>
      <c r="W141" s="5">
        <v>116.3704</v>
      </c>
      <c r="X141" s="5">
        <v>115.84910000000001</v>
      </c>
      <c r="Y141" s="5">
        <v>104.16330000000001</v>
      </c>
      <c r="Z141" s="5">
        <v>91.063600000000008</v>
      </c>
      <c r="AA141" s="5">
        <v>61.909100000000002</v>
      </c>
      <c r="AB141" s="5">
        <v>80.223900000000015</v>
      </c>
      <c r="AC141" s="5">
        <v>61.850500000000004</v>
      </c>
      <c r="AD141" s="5">
        <f t="shared" si="21"/>
        <v>1041.7722000000001</v>
      </c>
    </row>
    <row r="142" spans="1:39" x14ac:dyDescent="0.25">
      <c r="B142" s="4">
        <v>2008</v>
      </c>
      <c r="C142" s="5">
        <v>285.09899999999999</v>
      </c>
      <c r="D142" s="5">
        <v>257.28800000000001</v>
      </c>
      <c r="E142" s="5">
        <v>289.89</v>
      </c>
      <c r="F142" s="5">
        <v>213.90899999999999</v>
      </c>
      <c r="G142" s="5">
        <v>200.27799999999999</v>
      </c>
      <c r="H142" s="5">
        <v>125.31399999999999</v>
      </c>
      <c r="I142" s="5">
        <v>105.497</v>
      </c>
      <c r="J142" s="5">
        <v>94.058000000000007</v>
      </c>
      <c r="K142" s="5">
        <v>111.992</v>
      </c>
      <c r="L142" s="5">
        <v>158.15100000000001</v>
      </c>
      <c r="M142" s="5">
        <v>187.316</v>
      </c>
      <c r="N142" s="5">
        <v>260.81700000000001</v>
      </c>
      <c r="O142" s="5">
        <f t="shared" si="20"/>
        <v>2289.6090000000004</v>
      </c>
      <c r="Q142" s="4">
        <v>2008</v>
      </c>
      <c r="R142" s="5">
        <v>67.375199999999992</v>
      </c>
      <c r="S142" s="5">
        <v>61.569200000000002</v>
      </c>
      <c r="T142" s="5">
        <v>55.016600000000011</v>
      </c>
      <c r="U142" s="5">
        <v>84.683600000000013</v>
      </c>
      <c r="V142" s="5">
        <v>65.781100000000009</v>
      </c>
      <c r="W142" s="5">
        <v>103.41990000000001</v>
      </c>
      <c r="X142" s="5">
        <v>118.17110000000001</v>
      </c>
      <c r="Y142" s="5">
        <v>118.38160000000001</v>
      </c>
      <c r="Z142" s="5">
        <v>117.2086</v>
      </c>
      <c r="AA142" s="5">
        <v>98.401900000000012</v>
      </c>
      <c r="AB142" s="5">
        <v>54.580100000000009</v>
      </c>
      <c r="AC142" s="5">
        <v>60.263199999999998</v>
      </c>
      <c r="AD142" s="5">
        <f t="shared" si="21"/>
        <v>1004.8521000000001</v>
      </c>
    </row>
    <row r="143" spans="1:39" x14ac:dyDescent="0.25">
      <c r="B143" s="4">
        <v>2009</v>
      </c>
      <c r="C143" s="5">
        <v>277.44799999999998</v>
      </c>
      <c r="D143" s="5">
        <v>272.14299999999997</v>
      </c>
      <c r="E143" s="5">
        <v>298.36399999999998</v>
      </c>
      <c r="F143" s="5">
        <v>257.29199999999997</v>
      </c>
      <c r="G143" s="5">
        <v>197.93799999999999</v>
      </c>
      <c r="H143" s="5">
        <v>162.69999999999999</v>
      </c>
      <c r="I143" s="5">
        <v>101.09</v>
      </c>
      <c r="J143" s="5">
        <v>92.581000000000003</v>
      </c>
      <c r="K143" s="5">
        <v>95.802000000000007</v>
      </c>
      <c r="L143" s="5">
        <v>132.58500000000001</v>
      </c>
      <c r="M143" s="5">
        <v>163.70500000000001</v>
      </c>
      <c r="N143" s="5">
        <v>239.137</v>
      </c>
      <c r="O143" s="5">
        <f t="shared" si="20"/>
        <v>2290.7849999999999</v>
      </c>
      <c r="Q143" s="4">
        <v>2009</v>
      </c>
      <c r="R143" s="5">
        <v>71.6417</v>
      </c>
      <c r="S143" s="5">
        <v>60.498000000000005</v>
      </c>
      <c r="T143" s="5">
        <v>62.149800000000006</v>
      </c>
      <c r="U143" s="5">
        <v>60.219000000000008</v>
      </c>
      <c r="V143" s="5">
        <v>91.6785</v>
      </c>
      <c r="W143" s="5">
        <v>93.8947</v>
      </c>
      <c r="X143" s="5">
        <v>122.498</v>
      </c>
      <c r="Y143" s="5">
        <v>129.2105</v>
      </c>
      <c r="Z143" s="5">
        <v>132.03290000000001</v>
      </c>
      <c r="AA143" s="5">
        <v>76.819299999999998</v>
      </c>
      <c r="AB143" s="5">
        <v>85.200699999999998</v>
      </c>
      <c r="AC143" s="5">
        <v>59.491500000000002</v>
      </c>
      <c r="AD143" s="5">
        <f t="shared" si="21"/>
        <v>1045.3346000000001</v>
      </c>
    </row>
    <row r="144" spans="1:39" x14ac:dyDescent="0.25">
      <c r="B144" s="4">
        <v>2010</v>
      </c>
      <c r="C144" s="5">
        <v>243.50700000000001</v>
      </c>
      <c r="D144" s="5">
        <v>231.82400000000001</v>
      </c>
      <c r="E144" s="5">
        <v>245.98599999999999</v>
      </c>
      <c r="F144" s="5">
        <v>230.40899999999999</v>
      </c>
      <c r="G144" s="5">
        <v>178.38200000000001</v>
      </c>
      <c r="H144" s="5">
        <v>118.568</v>
      </c>
      <c r="I144" s="5">
        <v>108.999</v>
      </c>
      <c r="J144" s="5">
        <v>76.100999999999999</v>
      </c>
      <c r="K144" s="5">
        <v>90.888999999999996</v>
      </c>
      <c r="L144" s="5">
        <v>152.47</v>
      </c>
      <c r="M144" s="5">
        <v>189.83099999999999</v>
      </c>
      <c r="N144" s="5">
        <v>227.893</v>
      </c>
      <c r="O144" s="5">
        <f t="shared" si="20"/>
        <v>2094.8589999999995</v>
      </c>
      <c r="Q144" s="4">
        <v>2010</v>
      </c>
      <c r="R144" s="5">
        <v>79.474800000000016</v>
      </c>
      <c r="S144" s="5">
        <v>62.457000000000008</v>
      </c>
      <c r="T144" s="5">
        <v>83.921199999999999</v>
      </c>
      <c r="U144" s="5">
        <v>76.407500000000013</v>
      </c>
      <c r="V144" s="5">
        <v>94.746800000000007</v>
      </c>
      <c r="W144" s="5">
        <v>112.0502</v>
      </c>
      <c r="X144" s="5">
        <v>110.71120000000002</v>
      </c>
      <c r="Y144" s="5">
        <v>96.485000000000014</v>
      </c>
      <c r="Z144" s="5">
        <v>98.604500000000002</v>
      </c>
      <c r="AA144" s="5">
        <v>64.633099999999999</v>
      </c>
      <c r="AB144" s="5">
        <v>78.140100000000004</v>
      </c>
      <c r="AC144" s="5">
        <v>68.774100000000004</v>
      </c>
      <c r="AD144" s="5">
        <f t="shared" si="21"/>
        <v>1026.4055000000001</v>
      </c>
    </row>
    <row r="145" spans="2:30" x14ac:dyDescent="0.25">
      <c r="B145" s="4">
        <v>2011</v>
      </c>
      <c r="C145" s="5">
        <v>264.77600000000001</v>
      </c>
      <c r="D145" s="5">
        <v>286.75400000000002</v>
      </c>
      <c r="E145" s="5">
        <v>292.46300000000002</v>
      </c>
      <c r="F145" s="5">
        <v>252.976</v>
      </c>
      <c r="G145" s="5">
        <v>200.87100000000001</v>
      </c>
      <c r="H145" s="5">
        <v>125.982</v>
      </c>
      <c r="I145" s="5">
        <v>101.961</v>
      </c>
      <c r="J145" s="5">
        <v>79.528999999999996</v>
      </c>
      <c r="K145" s="5">
        <v>117.68300000000001</v>
      </c>
      <c r="L145" s="5">
        <v>174.03100000000001</v>
      </c>
      <c r="M145" s="5">
        <v>193.40600000000001</v>
      </c>
      <c r="N145" s="5">
        <v>231.261</v>
      </c>
      <c r="O145" s="5">
        <f t="shared" si="20"/>
        <v>2321.6930000000002</v>
      </c>
      <c r="Q145" s="4">
        <v>2011</v>
      </c>
      <c r="R145" s="5">
        <v>66.0779</v>
      </c>
      <c r="S145" s="5">
        <v>52.276600000000002</v>
      </c>
      <c r="T145" s="5">
        <v>55.968200000000003</v>
      </c>
      <c r="U145" s="5">
        <v>65.862099999999998</v>
      </c>
      <c r="V145" s="5">
        <v>94.0274</v>
      </c>
      <c r="W145" s="5">
        <v>104.7204</v>
      </c>
      <c r="X145" s="5">
        <v>118.0575</v>
      </c>
      <c r="Y145" s="5">
        <v>127.99590000000001</v>
      </c>
      <c r="Z145" s="5">
        <v>107.19929999999999</v>
      </c>
      <c r="AA145" s="5">
        <v>61.521600000000007</v>
      </c>
      <c r="AB145" s="5">
        <v>88.852300000000014</v>
      </c>
      <c r="AC145" s="5">
        <v>71.217799999999997</v>
      </c>
      <c r="AD145" s="5">
        <f t="shared" si="21"/>
        <v>1013.777</v>
      </c>
    </row>
    <row r="146" spans="2:30" x14ac:dyDescent="0.25">
      <c r="B146" s="4">
        <v>2012</v>
      </c>
      <c r="C146" s="5">
        <v>289.464</v>
      </c>
      <c r="D146" s="5">
        <v>287.60000000000002</v>
      </c>
      <c r="E146" s="5">
        <v>288.29599999999999</v>
      </c>
      <c r="F146" s="5">
        <v>241.173</v>
      </c>
      <c r="G146" s="5">
        <v>175.38300000000001</v>
      </c>
      <c r="H146" s="5">
        <v>116.976</v>
      </c>
      <c r="I146" s="5">
        <v>112.03700000000001</v>
      </c>
      <c r="J146" s="5">
        <v>80.179000000000002</v>
      </c>
      <c r="K146" s="5">
        <v>110.657</v>
      </c>
      <c r="L146" s="5">
        <v>156.803</v>
      </c>
      <c r="M146" s="5">
        <v>192.14</v>
      </c>
      <c r="N146" s="5">
        <v>232.72200000000001</v>
      </c>
      <c r="O146" s="5">
        <f t="shared" si="20"/>
        <v>2283.4300000000003</v>
      </c>
      <c r="Q146" s="4">
        <v>2012</v>
      </c>
      <c r="R146" s="5">
        <v>60.983600000000003</v>
      </c>
      <c r="S146" s="5">
        <v>61.880700000000004</v>
      </c>
      <c r="T146" s="5">
        <v>76.929100000000005</v>
      </c>
      <c r="U146" s="5">
        <v>81.292500000000004</v>
      </c>
      <c r="V146" s="5">
        <v>70.852500000000006</v>
      </c>
      <c r="W146" s="5">
        <v>110.02180000000001</v>
      </c>
      <c r="X146" s="5">
        <v>118.49220000000001</v>
      </c>
      <c r="Y146" s="5">
        <v>127.4397</v>
      </c>
      <c r="Z146" s="5">
        <v>114.03160000000001</v>
      </c>
      <c r="AA146" s="5">
        <v>91.454600000000013</v>
      </c>
      <c r="AB146" s="5">
        <v>56.807200000000002</v>
      </c>
      <c r="AC146" s="5">
        <v>71.515000000000001</v>
      </c>
      <c r="AD146" s="5">
        <f t="shared" si="21"/>
        <v>1041.7005000000001</v>
      </c>
    </row>
    <row r="147" spans="2:30" x14ac:dyDescent="0.25">
      <c r="B147" s="4">
        <v>2013</v>
      </c>
      <c r="C147" s="5">
        <v>252.46</v>
      </c>
      <c r="D147" s="5">
        <v>299.30500000000001</v>
      </c>
      <c r="E147" s="5">
        <v>292.44</v>
      </c>
      <c r="F147" s="5">
        <v>226.75800000000001</v>
      </c>
      <c r="G147" s="5">
        <v>213.07900000000001</v>
      </c>
      <c r="H147" s="5">
        <v>142.227</v>
      </c>
      <c r="I147" s="5">
        <v>121.404</v>
      </c>
      <c r="J147" s="5">
        <v>121.152</v>
      </c>
      <c r="K147" s="5">
        <v>125.693</v>
      </c>
      <c r="L147" s="5">
        <v>176.11199999999999</v>
      </c>
      <c r="M147" s="5">
        <v>224.17500000000001</v>
      </c>
      <c r="N147" s="5">
        <v>220.102</v>
      </c>
      <c r="O147" s="5">
        <f t="shared" si="20"/>
        <v>2414.9070000000002</v>
      </c>
      <c r="Q147" s="4">
        <v>2013</v>
      </c>
      <c r="R147" s="5">
        <v>75.861800000000002</v>
      </c>
      <c r="S147" s="5">
        <v>59.021600000000007</v>
      </c>
      <c r="T147" s="5">
        <v>72.618899999999996</v>
      </c>
      <c r="U147" s="5">
        <v>67.793700000000001</v>
      </c>
      <c r="V147" s="5">
        <v>89.723500000000001</v>
      </c>
      <c r="W147" s="5">
        <v>102.51800000000001</v>
      </c>
      <c r="X147" s="5">
        <v>118.04100000000001</v>
      </c>
      <c r="Y147" s="5">
        <v>113.56600000000002</v>
      </c>
      <c r="Z147" s="5">
        <v>119.64760000000001</v>
      </c>
      <c r="AA147" s="5">
        <v>67.491799999999998</v>
      </c>
      <c r="AB147" s="5">
        <v>75.478200000000001</v>
      </c>
      <c r="AC147" s="5">
        <v>72.093699999999998</v>
      </c>
      <c r="AD147" s="5">
        <f t="shared" si="21"/>
        <v>1033.8558</v>
      </c>
    </row>
    <row r="148" spans="2:30" x14ac:dyDescent="0.25">
      <c r="B148" s="4">
        <v>2014</v>
      </c>
      <c r="C148" s="5">
        <v>256.959</v>
      </c>
      <c r="D148" s="5">
        <v>290.267</v>
      </c>
      <c r="E148" s="5">
        <v>323.83300000000003</v>
      </c>
      <c r="F148" s="5">
        <v>248.708</v>
      </c>
      <c r="G148" s="5">
        <v>229.14400000000001</v>
      </c>
      <c r="H148" s="5">
        <v>136.86099999999999</v>
      </c>
      <c r="I148" s="5">
        <v>92.713999999999999</v>
      </c>
      <c r="J148" s="5">
        <v>105.2</v>
      </c>
      <c r="K148" s="5">
        <v>108.779</v>
      </c>
      <c r="L148" s="5">
        <v>156.66399999999999</v>
      </c>
      <c r="M148" s="5">
        <v>212.012</v>
      </c>
      <c r="N148" s="5">
        <v>212.19200000000001</v>
      </c>
      <c r="O148" s="5">
        <f t="shared" si="20"/>
        <v>2373.3330000000001</v>
      </c>
      <c r="Q148" s="4">
        <v>2014</v>
      </c>
      <c r="R148" s="5">
        <v>73.160799999999995</v>
      </c>
      <c r="S148" s="5">
        <v>48.626200000000004</v>
      </c>
      <c r="T148" s="5">
        <v>65.178300000000007</v>
      </c>
      <c r="U148" s="5">
        <v>64.482399999999998</v>
      </c>
      <c r="V148" s="5">
        <v>84.355999999999995</v>
      </c>
      <c r="W148" s="5">
        <v>107.49090000000001</v>
      </c>
      <c r="X148" s="5">
        <v>119.8455</v>
      </c>
      <c r="Y148" s="5">
        <v>124.327</v>
      </c>
      <c r="Z148" s="5">
        <v>119.9165</v>
      </c>
      <c r="AA148" s="5">
        <v>67.548299999999998</v>
      </c>
      <c r="AB148" s="5">
        <v>83.2209</v>
      </c>
      <c r="AC148" s="5">
        <v>72.014899999999997</v>
      </c>
      <c r="AD148" s="5">
        <f t="shared" si="21"/>
        <v>1030.1677</v>
      </c>
    </row>
    <row r="149" spans="2:30" x14ac:dyDescent="0.25">
      <c r="B149" s="4">
        <v>2015</v>
      </c>
      <c r="C149" s="5">
        <v>268.32100000000003</v>
      </c>
      <c r="D149" s="5">
        <v>227.708</v>
      </c>
      <c r="E149" s="5">
        <v>302.58499999999998</v>
      </c>
      <c r="F149" s="5">
        <v>237.16399999999999</v>
      </c>
      <c r="G149" s="5">
        <v>202.28899999999999</v>
      </c>
      <c r="H149" s="5">
        <v>110.551</v>
      </c>
      <c r="I149" s="5">
        <v>97.174000000000007</v>
      </c>
      <c r="J149" s="5">
        <v>84.221999999999994</v>
      </c>
      <c r="K149" s="5">
        <v>74.590999999999994</v>
      </c>
      <c r="L149" s="5">
        <v>111.706</v>
      </c>
      <c r="M149" s="5">
        <v>147.22200000000001</v>
      </c>
      <c r="N149" s="5">
        <v>158.24</v>
      </c>
      <c r="O149" s="5">
        <f t="shared" si="20"/>
        <v>2021.7729999999997</v>
      </c>
      <c r="Q149" s="4">
        <v>2015</v>
      </c>
      <c r="R149" s="5">
        <v>76.119299999999996</v>
      </c>
      <c r="S149" s="5">
        <v>63.706600000000009</v>
      </c>
      <c r="T149" s="5">
        <v>66.463000000000008</v>
      </c>
      <c r="U149" s="5">
        <v>58.5381</v>
      </c>
      <c r="V149" s="5">
        <v>82.758600000000001</v>
      </c>
      <c r="W149" s="5">
        <v>109.9418</v>
      </c>
      <c r="X149" s="5">
        <v>119.9607</v>
      </c>
      <c r="Y149" s="5">
        <v>125.90360000000001</v>
      </c>
      <c r="Z149" s="5">
        <v>126.16030000000001</v>
      </c>
      <c r="AA149" s="5">
        <v>78.311199999999999</v>
      </c>
      <c r="AB149" s="5">
        <v>93.692100000000011</v>
      </c>
      <c r="AC149" s="5">
        <v>80.763800000000003</v>
      </c>
      <c r="AD149" s="5">
        <f t="shared" si="21"/>
        <v>1082.3190999999999</v>
      </c>
    </row>
    <row r="150" spans="2:30" x14ac:dyDescent="0.25">
      <c r="B150" s="4">
        <v>2016</v>
      </c>
      <c r="C150" s="5">
        <v>200.71</v>
      </c>
      <c r="D150" s="5">
        <v>202.768</v>
      </c>
      <c r="E150" s="5">
        <v>303.43900000000002</v>
      </c>
      <c r="F150" s="5">
        <v>233.30099999999999</v>
      </c>
      <c r="G150" s="5">
        <v>170.017</v>
      </c>
      <c r="H150" s="5">
        <v>122.099</v>
      </c>
      <c r="I150" s="5">
        <v>112.13500000000001</v>
      </c>
      <c r="J150" s="5">
        <v>96.51</v>
      </c>
      <c r="K150" s="5">
        <v>124.364</v>
      </c>
      <c r="L150" s="5">
        <v>159.87799999999999</v>
      </c>
      <c r="M150" s="5">
        <v>191.22900000000001</v>
      </c>
      <c r="N150" s="5">
        <v>269.61700000000002</v>
      </c>
      <c r="O150" s="5">
        <f t="shared" si="20"/>
        <v>2186.067</v>
      </c>
      <c r="Q150" s="4">
        <v>2016</v>
      </c>
      <c r="R150" s="5">
        <v>80.939000000000007</v>
      </c>
      <c r="S150" s="5">
        <v>92.213800000000006</v>
      </c>
      <c r="T150" s="5">
        <v>73.360100000000003</v>
      </c>
      <c r="U150" s="5">
        <v>97.468000000000004</v>
      </c>
      <c r="V150" s="5">
        <v>71.735100000000003</v>
      </c>
      <c r="W150" s="5">
        <v>105.62819999999999</v>
      </c>
      <c r="X150" s="5">
        <v>116.50670000000001</v>
      </c>
      <c r="Y150" s="5">
        <v>121.69190000000002</v>
      </c>
      <c r="Z150" s="5">
        <v>113.58030000000002</v>
      </c>
      <c r="AA150" s="5">
        <v>104.00190000000001</v>
      </c>
      <c r="AB150" s="5">
        <v>63.772799999999997</v>
      </c>
      <c r="AC150" s="5">
        <v>62.650500000000001</v>
      </c>
      <c r="AD150" s="5">
        <f t="shared" si="21"/>
        <v>1103.5482999999999</v>
      </c>
    </row>
    <row r="151" spans="2:30" x14ac:dyDescent="0.25">
      <c r="B151" s="4">
        <v>2017</v>
      </c>
      <c r="C151" s="5">
        <v>330.55700000000002</v>
      </c>
      <c r="D151" s="5">
        <v>273.52800000000002</v>
      </c>
      <c r="E151" s="5">
        <v>319.00099999999998</v>
      </c>
      <c r="F151" s="5">
        <v>240.84</v>
      </c>
      <c r="G151" s="5">
        <v>179.214</v>
      </c>
      <c r="H151" s="5">
        <v>124.11799999999999</v>
      </c>
      <c r="I151" s="5">
        <v>82.909000000000006</v>
      </c>
      <c r="J151" s="5">
        <v>93.596999999999994</v>
      </c>
      <c r="K151" s="5">
        <v>119.804</v>
      </c>
      <c r="L151" s="5">
        <v>140.34299999999999</v>
      </c>
      <c r="M151" s="5">
        <v>205.673</v>
      </c>
      <c r="N151" s="5">
        <v>251.13800000000001</v>
      </c>
      <c r="O151" s="5">
        <f t="shared" si="20"/>
        <v>2360.7219999999998</v>
      </c>
      <c r="Q151" s="4">
        <v>2017</v>
      </c>
      <c r="R151" s="5">
        <v>65.220600000000005</v>
      </c>
      <c r="S151" s="5">
        <v>61.556500000000007</v>
      </c>
      <c r="T151" s="5">
        <v>66.222400000000007</v>
      </c>
      <c r="U151" s="5">
        <v>64.072100000000006</v>
      </c>
      <c r="V151" s="5">
        <v>95.857300000000009</v>
      </c>
      <c r="W151" s="5">
        <v>113.4051</v>
      </c>
      <c r="X151" s="5">
        <v>127.3446</v>
      </c>
      <c r="Y151" s="5">
        <v>123.64269999999999</v>
      </c>
      <c r="Z151" s="5">
        <v>90.989599999999996</v>
      </c>
      <c r="AA151" s="5">
        <v>74.898299999999992</v>
      </c>
      <c r="AB151" s="5">
        <v>76.146600000000007</v>
      </c>
      <c r="AC151" s="5">
        <v>63.092399999999998</v>
      </c>
      <c r="AD151" s="5">
        <f t="shared" si="21"/>
        <v>1022.4481999999999</v>
      </c>
    </row>
    <row r="152" spans="2:30" x14ac:dyDescent="0.25">
      <c r="B152" s="4">
        <v>2018</v>
      </c>
      <c r="C152" s="5">
        <v>240.869</v>
      </c>
      <c r="D152" s="5">
        <v>258.03899999999999</v>
      </c>
      <c r="E152" s="5">
        <v>274.23</v>
      </c>
      <c r="F152" s="5">
        <v>254.03899999999999</v>
      </c>
      <c r="G152" s="5">
        <v>209.637</v>
      </c>
      <c r="H152" s="5">
        <v>115.21899999999999</v>
      </c>
      <c r="I152" s="5">
        <v>104.256</v>
      </c>
      <c r="J152" s="5">
        <v>110.44799999999999</v>
      </c>
      <c r="K152" s="5">
        <v>121.482</v>
      </c>
      <c r="L152" s="5">
        <v>168.27500000000001</v>
      </c>
      <c r="M152" s="5">
        <v>222.999</v>
      </c>
      <c r="N152" s="5">
        <v>220.352</v>
      </c>
      <c r="O152" s="5">
        <f t="shared" si="20"/>
        <v>2299.8450000000003</v>
      </c>
      <c r="Q152" s="4">
        <v>2018</v>
      </c>
      <c r="R152" s="5">
        <v>75.284300000000002</v>
      </c>
      <c r="S152" s="5">
        <v>69.425699999999992</v>
      </c>
      <c r="T152" s="5">
        <v>67.829700000000003</v>
      </c>
      <c r="U152" s="5">
        <v>63.208100000000002</v>
      </c>
      <c r="V152" s="5">
        <v>95.595700000000008</v>
      </c>
      <c r="W152" s="5">
        <v>107.5235</v>
      </c>
      <c r="X152" s="5">
        <v>117.67670000000001</v>
      </c>
      <c r="Y152" s="5">
        <v>125.3425</v>
      </c>
      <c r="Z152" s="5">
        <v>119.27470000000001</v>
      </c>
      <c r="AA152" s="5">
        <v>76.287000000000006</v>
      </c>
      <c r="AB152" s="5">
        <v>67.311300000000003</v>
      </c>
      <c r="AC152" s="5">
        <v>71.771900000000002</v>
      </c>
      <c r="AD152" s="5">
        <f t="shared" si="21"/>
        <v>1056.5311000000002</v>
      </c>
    </row>
    <row r="153" spans="2:30" x14ac:dyDescent="0.25">
      <c r="B153" s="4">
        <v>2019</v>
      </c>
      <c r="C153" s="5">
        <v>271.92899999999997</v>
      </c>
      <c r="D153" s="5">
        <v>242.441</v>
      </c>
      <c r="E153" s="5">
        <v>280.60199999999998</v>
      </c>
      <c r="F153" s="5">
        <v>247.37299999999999</v>
      </c>
      <c r="G153" s="5">
        <v>221.864</v>
      </c>
      <c r="H153" s="5">
        <v>142.542</v>
      </c>
      <c r="I153" s="5">
        <v>106.496</v>
      </c>
      <c r="J153" s="5">
        <v>86.174999999999997</v>
      </c>
      <c r="K153" s="5">
        <v>118.288</v>
      </c>
      <c r="L153" s="5">
        <v>169.88900000000001</v>
      </c>
      <c r="M153" s="5">
        <v>211.23</v>
      </c>
      <c r="N153" s="5">
        <v>286.78199999999998</v>
      </c>
      <c r="O153" s="5">
        <f t="shared" si="20"/>
        <v>2385.6110000000003</v>
      </c>
      <c r="Q153" s="4">
        <v>2019</v>
      </c>
      <c r="R153" s="5">
        <v>76.887200000000007</v>
      </c>
      <c r="S153" s="5">
        <v>71.386800000000008</v>
      </c>
      <c r="T153" s="5">
        <v>76.873800000000017</v>
      </c>
      <c r="U153" s="5">
        <v>62.924500000000002</v>
      </c>
      <c r="V153" s="5">
        <v>101.21680000000001</v>
      </c>
      <c r="W153" s="5">
        <v>101.78450000000001</v>
      </c>
      <c r="X153" s="5">
        <v>115.1956</v>
      </c>
      <c r="Y153" s="5">
        <v>116.73450000000001</v>
      </c>
      <c r="Z153" s="5">
        <v>110.29110000000001</v>
      </c>
      <c r="AA153" s="5">
        <v>67.305700000000002</v>
      </c>
      <c r="AB153" s="5">
        <v>75.725400000000008</v>
      </c>
      <c r="AC153" s="5">
        <v>59.504999999999995</v>
      </c>
      <c r="AD153" s="5">
        <f t="shared" si="21"/>
        <v>1035.8309000000002</v>
      </c>
    </row>
    <row r="154" spans="2:30" x14ac:dyDescent="0.25">
      <c r="B154" s="4">
        <v>2020</v>
      </c>
      <c r="C154" s="5">
        <v>206.84399999999999</v>
      </c>
      <c r="D154" s="5">
        <v>229.63</v>
      </c>
      <c r="E154" s="5">
        <v>252.327</v>
      </c>
      <c r="F154" s="5">
        <v>229.51900000000001</v>
      </c>
      <c r="G154" s="5">
        <v>209.149</v>
      </c>
      <c r="H154" s="5">
        <v>131.97499999999999</v>
      </c>
      <c r="I154" s="5">
        <v>104.968</v>
      </c>
      <c r="J154" s="5">
        <v>87.036000000000001</v>
      </c>
      <c r="K154" s="5">
        <v>104.66800000000001</v>
      </c>
      <c r="L154" s="5">
        <v>130.56899999999999</v>
      </c>
      <c r="M154" s="5">
        <v>193.422</v>
      </c>
      <c r="N154" s="5">
        <v>247.48500000000001</v>
      </c>
      <c r="O154" s="5">
        <f t="shared" si="20"/>
        <v>2127.5920000000001</v>
      </c>
      <c r="Q154" s="4">
        <v>2020</v>
      </c>
      <c r="R154" s="5">
        <v>91.807200000000009</v>
      </c>
      <c r="S154" s="5">
        <v>71.502400000000009</v>
      </c>
      <c r="T154" s="5">
        <v>72.378799999999998</v>
      </c>
      <c r="U154" s="5">
        <v>78.212800000000016</v>
      </c>
      <c r="V154" s="5">
        <v>73.823700000000002</v>
      </c>
      <c r="W154" s="5">
        <v>103.57510000000001</v>
      </c>
      <c r="X154" s="5">
        <v>118.2962</v>
      </c>
      <c r="Y154" s="5">
        <v>117.36710000000001</v>
      </c>
      <c r="Z154" s="5">
        <v>102.32640000000001</v>
      </c>
      <c r="AA154" s="5">
        <v>93.932200000000009</v>
      </c>
      <c r="AB154" s="5">
        <v>61.386900000000004</v>
      </c>
      <c r="AC154" s="5">
        <v>67.383300000000006</v>
      </c>
      <c r="AD154" s="5">
        <f t="shared" si="21"/>
        <v>1051.9921000000002</v>
      </c>
    </row>
    <row r="155" spans="2:30" x14ac:dyDescent="0.25">
      <c r="B155" s="4">
        <v>2021</v>
      </c>
      <c r="C155" s="5">
        <v>286.78100000000001</v>
      </c>
      <c r="D155" s="5">
        <v>282.73700000000002</v>
      </c>
      <c r="E155" s="5">
        <v>320.702</v>
      </c>
      <c r="F155" s="5">
        <v>257.78800000000001</v>
      </c>
      <c r="G155" s="5">
        <v>163.22900000000001</v>
      </c>
      <c r="H155" s="5">
        <v>135.505</v>
      </c>
      <c r="I155" s="5">
        <v>97.197000000000003</v>
      </c>
      <c r="J155" s="5">
        <v>97.326999999999998</v>
      </c>
      <c r="K155" s="5">
        <v>122.518</v>
      </c>
      <c r="L155" s="5">
        <v>152.453</v>
      </c>
      <c r="M155" s="5">
        <v>232.81800000000001</v>
      </c>
      <c r="N155" s="5">
        <v>294.79500000000002</v>
      </c>
      <c r="O155" s="5">
        <f t="shared" si="20"/>
        <v>2443.8500000000004</v>
      </c>
      <c r="Q155" s="4">
        <v>2021</v>
      </c>
      <c r="R155" s="5">
        <v>67.124800000000008</v>
      </c>
      <c r="S155" s="5">
        <v>57.5824</v>
      </c>
      <c r="T155" s="5">
        <v>65.047700000000006</v>
      </c>
      <c r="U155" s="5">
        <v>62.397500000000008</v>
      </c>
      <c r="V155" s="5">
        <v>96.016900000000007</v>
      </c>
      <c r="W155" s="5">
        <v>97.706800000000001</v>
      </c>
      <c r="X155" s="5">
        <v>111.557</v>
      </c>
      <c r="Y155" s="5">
        <v>109.29179999999999</v>
      </c>
      <c r="Z155" s="5">
        <v>114.5605</v>
      </c>
      <c r="AA155" s="5">
        <v>72.817800000000005</v>
      </c>
      <c r="AB155" s="5">
        <v>69.2821</v>
      </c>
      <c r="AC155" s="5">
        <v>52.455500000000001</v>
      </c>
      <c r="AD155" s="5">
        <f t="shared" si="21"/>
        <v>975.84080000000006</v>
      </c>
    </row>
    <row r="156" spans="2:30" x14ac:dyDescent="0.25">
      <c r="B156" s="4" t="s">
        <v>17</v>
      </c>
      <c r="C156" s="5">
        <f t="shared" ref="C156:O156" si="22">AVERAGE(C135:C155)</f>
        <v>254.81442857142852</v>
      </c>
      <c r="D156" s="5">
        <f t="shared" si="22"/>
        <v>253.60709523809524</v>
      </c>
      <c r="E156" s="5">
        <f t="shared" si="22"/>
        <v>286.52866666666665</v>
      </c>
      <c r="F156" s="5">
        <f t="shared" si="22"/>
        <v>237.85333333333332</v>
      </c>
      <c r="G156" s="5">
        <f t="shared" si="22"/>
        <v>194.66499999999996</v>
      </c>
      <c r="H156" s="5">
        <f t="shared" si="22"/>
        <v>129.1727619047619</v>
      </c>
      <c r="I156" s="5">
        <f t="shared" si="22"/>
        <v>106.11080952380954</v>
      </c>
      <c r="J156" s="5">
        <f t="shared" si="22"/>
        <v>92.949857142857155</v>
      </c>
      <c r="K156" s="5">
        <f t="shared" si="22"/>
        <v>110.69290476190476</v>
      </c>
      <c r="L156" s="5">
        <f t="shared" si="22"/>
        <v>154.69047619047623</v>
      </c>
      <c r="M156" s="5">
        <f t="shared" si="22"/>
        <v>191.36919047619045</v>
      </c>
      <c r="N156" s="5">
        <f t="shared" si="22"/>
        <v>237.23557142857143</v>
      </c>
      <c r="O156" s="5">
        <f t="shared" si="22"/>
        <v>2249.6900952380947</v>
      </c>
      <c r="Q156" s="4" t="s">
        <v>17</v>
      </c>
      <c r="R156" s="5">
        <f t="shared" ref="R156:AD156" si="23">AVERAGE(R135:R155)</f>
        <v>74.549590476190488</v>
      </c>
      <c r="S156" s="5">
        <f t="shared" si="23"/>
        <v>65.270514285714299</v>
      </c>
      <c r="T156" s="5">
        <f t="shared" si="23"/>
        <v>69.162880952380974</v>
      </c>
      <c r="U156" s="5">
        <f t="shared" si="23"/>
        <v>70.114680952380979</v>
      </c>
      <c r="V156" s="5">
        <f t="shared" si="23"/>
        <v>86.658719047619059</v>
      </c>
      <c r="W156" s="5">
        <f t="shared" si="23"/>
        <v>103.5792</v>
      </c>
      <c r="X156" s="5">
        <f t="shared" si="23"/>
        <v>116.25463809523808</v>
      </c>
      <c r="Y156" s="5">
        <f t="shared" si="23"/>
        <v>115.90000952380954</v>
      </c>
      <c r="Z156" s="5">
        <f t="shared" si="23"/>
        <v>110.63200952380951</v>
      </c>
      <c r="AA156" s="5">
        <f t="shared" si="23"/>
        <v>76.261638095238112</v>
      </c>
      <c r="AB156" s="5">
        <f t="shared" si="23"/>
        <v>76.270771428571422</v>
      </c>
      <c r="AC156" s="5">
        <f t="shared" si="23"/>
        <v>65.542385714285714</v>
      </c>
      <c r="AD156" s="5">
        <f t="shared" si="23"/>
        <v>1030.1970380952382</v>
      </c>
    </row>
    <row r="161" spans="18:28" x14ac:dyDescent="0.25">
      <c r="U161" s="10" t="s">
        <v>23</v>
      </c>
      <c r="V161" s="10"/>
      <c r="W161" s="10" t="s">
        <v>24</v>
      </c>
      <c r="X161" s="10"/>
      <c r="Y161" s="10" t="s">
        <v>25</v>
      </c>
      <c r="Z161" s="10"/>
      <c r="AA161" s="10" t="s">
        <v>26</v>
      </c>
      <c r="AB161" s="10"/>
    </row>
    <row r="162" spans="18:28" ht="15" customHeight="1" x14ac:dyDescent="0.25">
      <c r="R162" s="11"/>
      <c r="S162" s="12">
        <v>2001</v>
      </c>
      <c r="T162" s="13">
        <f>AVERAGE(O135:O145)</f>
        <v>2213.305636363636</v>
      </c>
      <c r="U162" s="14">
        <v>2001</v>
      </c>
      <c r="V162" s="15">
        <f>$T$162</f>
        <v>2213.305636363636</v>
      </c>
      <c r="W162" s="14">
        <v>2001</v>
      </c>
      <c r="X162" s="14"/>
      <c r="Y162" s="14">
        <v>2001</v>
      </c>
      <c r="Z162" s="15">
        <f>$T$166</f>
        <v>1018.1730272727276</v>
      </c>
      <c r="AA162" s="14">
        <v>2001</v>
      </c>
      <c r="AB162" s="14"/>
    </row>
    <row r="163" spans="18:28" x14ac:dyDescent="0.25">
      <c r="R163" s="11"/>
      <c r="S163" s="12">
        <v>2011</v>
      </c>
      <c r="T163" s="13">
        <f>T162</f>
        <v>2213.305636363636</v>
      </c>
      <c r="U163" s="14">
        <v>2002</v>
      </c>
      <c r="V163" s="15">
        <f t="shared" ref="V163:V172" si="24">$T$162</f>
        <v>2213.305636363636</v>
      </c>
      <c r="W163" s="14">
        <v>2002</v>
      </c>
      <c r="X163" s="14"/>
      <c r="Y163" s="14">
        <v>2002</v>
      </c>
      <c r="Z163" s="15">
        <f t="shared" ref="Z163:Z172" si="25">$T$166</f>
        <v>1018.1730272727276</v>
      </c>
      <c r="AA163" s="14">
        <v>2002</v>
      </c>
      <c r="AB163" s="14"/>
    </row>
    <row r="164" spans="18:28" x14ac:dyDescent="0.25">
      <c r="R164" s="11"/>
      <c r="S164" s="12">
        <v>2012</v>
      </c>
      <c r="T164" s="13">
        <f>AVERAGE(O146:O155)</f>
        <v>2289.7129999999997</v>
      </c>
      <c r="U164" s="14">
        <v>2003</v>
      </c>
      <c r="V164" s="15">
        <f t="shared" si="24"/>
        <v>2213.305636363636</v>
      </c>
      <c r="W164" s="14">
        <v>2003</v>
      </c>
      <c r="X164" s="14"/>
      <c r="Y164" s="14">
        <v>2003</v>
      </c>
      <c r="Z164" s="15">
        <f t="shared" si="25"/>
        <v>1018.1730272727276</v>
      </c>
      <c r="AA164" s="14">
        <v>2003</v>
      </c>
      <c r="AB164" s="14"/>
    </row>
    <row r="165" spans="18:28" x14ac:dyDescent="0.25">
      <c r="R165" s="11"/>
      <c r="S165" s="12">
        <v>2021</v>
      </c>
      <c r="T165" s="13">
        <f>T164</f>
        <v>2289.7129999999997</v>
      </c>
      <c r="U165" s="14">
        <v>2004</v>
      </c>
      <c r="V165" s="15">
        <f t="shared" si="24"/>
        <v>2213.305636363636</v>
      </c>
      <c r="W165" s="14">
        <v>2004</v>
      </c>
      <c r="X165" s="14"/>
      <c r="Y165" s="14">
        <v>2004</v>
      </c>
      <c r="Z165" s="15">
        <f t="shared" si="25"/>
        <v>1018.1730272727276</v>
      </c>
      <c r="AA165" s="14">
        <v>2004</v>
      </c>
      <c r="AB165" s="14"/>
    </row>
    <row r="166" spans="18:28" x14ac:dyDescent="0.25">
      <c r="R166" s="11"/>
      <c r="S166" s="12">
        <v>2001</v>
      </c>
      <c r="T166" s="13">
        <f>AVERAGE(AD135:AD145)</f>
        <v>1018.1730272727276</v>
      </c>
      <c r="U166" s="14">
        <v>2005</v>
      </c>
      <c r="V166" s="15">
        <f t="shared" si="24"/>
        <v>2213.305636363636</v>
      </c>
      <c r="W166" s="14">
        <v>2005</v>
      </c>
      <c r="X166" s="14"/>
      <c r="Y166" s="14">
        <v>2005</v>
      </c>
      <c r="Z166" s="15">
        <f t="shared" si="25"/>
        <v>1018.1730272727276</v>
      </c>
      <c r="AA166" s="14">
        <v>2005</v>
      </c>
      <c r="AB166" s="14"/>
    </row>
    <row r="167" spans="18:28" x14ac:dyDescent="0.25">
      <c r="R167" s="11"/>
      <c r="S167" s="12">
        <v>2011</v>
      </c>
      <c r="T167" s="13">
        <f>T166</f>
        <v>1018.1730272727276</v>
      </c>
      <c r="U167" s="14">
        <v>2006</v>
      </c>
      <c r="V167" s="15">
        <f t="shared" si="24"/>
        <v>2213.305636363636</v>
      </c>
      <c r="W167" s="14">
        <v>2006</v>
      </c>
      <c r="X167" s="14"/>
      <c r="Y167" s="14">
        <v>2006</v>
      </c>
      <c r="Z167" s="15">
        <f t="shared" si="25"/>
        <v>1018.1730272727276</v>
      </c>
      <c r="AA167" s="14">
        <v>2006</v>
      </c>
      <c r="AB167" s="14"/>
    </row>
    <row r="168" spans="18:28" x14ac:dyDescent="0.25">
      <c r="R168" s="11"/>
      <c r="S168" s="12">
        <v>2012</v>
      </c>
      <c r="T168" s="13">
        <f>AVERAGE(AD146:AD155)</f>
        <v>1043.4234499999998</v>
      </c>
      <c r="U168" s="14">
        <v>2007</v>
      </c>
      <c r="V168" s="15">
        <f t="shared" si="24"/>
        <v>2213.305636363636</v>
      </c>
      <c r="W168" s="14">
        <v>2007</v>
      </c>
      <c r="X168" s="14"/>
      <c r="Y168" s="14">
        <v>2007</v>
      </c>
      <c r="Z168" s="15">
        <f t="shared" si="25"/>
        <v>1018.1730272727276</v>
      </c>
      <c r="AA168" s="14">
        <v>2007</v>
      </c>
      <c r="AB168" s="14"/>
    </row>
    <row r="169" spans="18:28" x14ac:dyDescent="0.25">
      <c r="R169" s="11"/>
      <c r="S169" s="12">
        <v>2021</v>
      </c>
      <c r="T169" s="13">
        <f>T168</f>
        <v>1043.4234499999998</v>
      </c>
      <c r="U169" s="14">
        <v>2008</v>
      </c>
      <c r="V169" s="15">
        <f t="shared" si="24"/>
        <v>2213.305636363636</v>
      </c>
      <c r="W169" s="14">
        <v>2008</v>
      </c>
      <c r="X169" s="14"/>
      <c r="Y169" s="14">
        <v>2008</v>
      </c>
      <c r="Z169" s="15">
        <f t="shared" si="25"/>
        <v>1018.1730272727276</v>
      </c>
      <c r="AA169" s="14">
        <v>2008</v>
      </c>
      <c r="AB169" s="14"/>
    </row>
    <row r="170" spans="18:28" x14ac:dyDescent="0.25">
      <c r="U170" s="14">
        <v>2009</v>
      </c>
      <c r="V170" s="15">
        <f t="shared" si="24"/>
        <v>2213.305636363636</v>
      </c>
      <c r="W170" s="14">
        <v>2009</v>
      </c>
      <c r="X170" s="14"/>
      <c r="Y170" s="14">
        <v>2009</v>
      </c>
      <c r="Z170" s="15">
        <f t="shared" si="25"/>
        <v>1018.1730272727276</v>
      </c>
      <c r="AA170" s="14">
        <v>2009</v>
      </c>
      <c r="AB170" s="14"/>
    </row>
    <row r="171" spans="18:28" x14ac:dyDescent="0.25">
      <c r="U171" s="14">
        <v>2010</v>
      </c>
      <c r="V171" s="15">
        <f t="shared" si="24"/>
        <v>2213.305636363636</v>
      </c>
      <c r="W171" s="14">
        <v>2010</v>
      </c>
      <c r="X171" s="14"/>
      <c r="Y171" s="14">
        <v>2010</v>
      </c>
      <c r="Z171" s="15">
        <f t="shared" si="25"/>
        <v>1018.1730272727276</v>
      </c>
      <c r="AA171" s="14">
        <v>2010</v>
      </c>
      <c r="AB171" s="14"/>
    </row>
    <row r="172" spans="18:28" x14ac:dyDescent="0.25">
      <c r="U172" s="14">
        <v>2011</v>
      </c>
      <c r="V172" s="15">
        <f t="shared" si="24"/>
        <v>2213.305636363636</v>
      </c>
      <c r="W172" s="14">
        <v>2011</v>
      </c>
      <c r="X172" s="14"/>
      <c r="Y172" s="14">
        <v>2011</v>
      </c>
      <c r="Z172" s="15">
        <f t="shared" si="25"/>
        <v>1018.1730272727276</v>
      </c>
      <c r="AA172" s="14">
        <v>2011</v>
      </c>
      <c r="AB172" s="14"/>
    </row>
    <row r="173" spans="18:28" x14ac:dyDescent="0.25">
      <c r="U173" s="14">
        <v>2012</v>
      </c>
      <c r="V173" s="14"/>
      <c r="W173" s="14">
        <v>2012</v>
      </c>
      <c r="X173" s="15">
        <f>$T$164</f>
        <v>2289.7129999999997</v>
      </c>
      <c r="Y173" s="14">
        <v>2012</v>
      </c>
      <c r="Z173" s="14"/>
      <c r="AA173" s="14">
        <v>2012</v>
      </c>
      <c r="AB173" s="15">
        <f>$T$168</f>
        <v>1043.4234499999998</v>
      </c>
    </row>
    <row r="174" spans="18:28" x14ac:dyDescent="0.25">
      <c r="U174" s="14">
        <v>2013</v>
      </c>
      <c r="V174" s="14"/>
      <c r="W174" s="14">
        <v>2013</v>
      </c>
      <c r="X174" s="15">
        <f t="shared" ref="X174:X182" si="26">$T$164</f>
        <v>2289.7129999999997</v>
      </c>
      <c r="Y174" s="14">
        <v>2013</v>
      </c>
      <c r="Z174" s="14"/>
      <c r="AA174" s="14">
        <v>2013</v>
      </c>
      <c r="AB174" s="15">
        <f t="shared" ref="AB174:AB182" si="27">$T$168</f>
        <v>1043.4234499999998</v>
      </c>
    </row>
    <row r="175" spans="18:28" x14ac:dyDescent="0.25">
      <c r="U175" s="14">
        <v>2014</v>
      </c>
      <c r="V175" s="14"/>
      <c r="W175" s="14">
        <v>2014</v>
      </c>
      <c r="X175" s="15">
        <f t="shared" si="26"/>
        <v>2289.7129999999997</v>
      </c>
      <c r="Y175" s="14">
        <v>2014</v>
      </c>
      <c r="Z175" s="14"/>
      <c r="AA175" s="14">
        <v>2014</v>
      </c>
      <c r="AB175" s="15">
        <f t="shared" si="27"/>
        <v>1043.4234499999998</v>
      </c>
    </row>
    <row r="176" spans="18:28" x14ac:dyDescent="0.25">
      <c r="U176" s="14">
        <v>2015</v>
      </c>
      <c r="V176" s="14"/>
      <c r="W176" s="14">
        <v>2015</v>
      </c>
      <c r="X176" s="15">
        <f t="shared" si="26"/>
        <v>2289.7129999999997</v>
      </c>
      <c r="Y176" s="14">
        <v>2015</v>
      </c>
      <c r="Z176" s="14"/>
      <c r="AA176" s="14">
        <v>2015</v>
      </c>
      <c r="AB176" s="15">
        <f t="shared" si="27"/>
        <v>1043.4234499999998</v>
      </c>
    </row>
    <row r="177" spans="21:28" x14ac:dyDescent="0.25">
      <c r="U177" s="14">
        <v>2016</v>
      </c>
      <c r="V177" s="14"/>
      <c r="W177" s="14">
        <v>2016</v>
      </c>
      <c r="X177" s="15">
        <f t="shared" si="26"/>
        <v>2289.7129999999997</v>
      </c>
      <c r="Y177" s="14">
        <v>2016</v>
      </c>
      <c r="Z177" s="14"/>
      <c r="AA177" s="14">
        <v>2016</v>
      </c>
      <c r="AB177" s="15">
        <f t="shared" si="27"/>
        <v>1043.4234499999998</v>
      </c>
    </row>
    <row r="178" spans="21:28" x14ac:dyDescent="0.25">
      <c r="U178" s="14">
        <v>2017</v>
      </c>
      <c r="V178" s="14"/>
      <c r="W178" s="14">
        <v>2017</v>
      </c>
      <c r="X178" s="15">
        <f t="shared" si="26"/>
        <v>2289.7129999999997</v>
      </c>
      <c r="Y178" s="14">
        <v>2017</v>
      </c>
      <c r="Z178" s="14"/>
      <c r="AA178" s="14">
        <v>2017</v>
      </c>
      <c r="AB178" s="15">
        <f t="shared" si="27"/>
        <v>1043.4234499999998</v>
      </c>
    </row>
    <row r="179" spans="21:28" x14ac:dyDescent="0.25">
      <c r="U179" s="14">
        <v>2018</v>
      </c>
      <c r="V179" s="14"/>
      <c r="W179" s="14">
        <v>2018</v>
      </c>
      <c r="X179" s="15">
        <f t="shared" si="26"/>
        <v>2289.7129999999997</v>
      </c>
      <c r="Y179" s="14">
        <v>2018</v>
      </c>
      <c r="Z179" s="14"/>
      <c r="AA179" s="14">
        <v>2018</v>
      </c>
      <c r="AB179" s="15">
        <f t="shared" si="27"/>
        <v>1043.4234499999998</v>
      </c>
    </row>
    <row r="180" spans="21:28" x14ac:dyDescent="0.25">
      <c r="U180" s="14">
        <v>2019</v>
      </c>
      <c r="V180" s="14"/>
      <c r="W180" s="14">
        <v>2019</v>
      </c>
      <c r="X180" s="15">
        <f t="shared" si="26"/>
        <v>2289.7129999999997</v>
      </c>
      <c r="Y180" s="14">
        <v>2019</v>
      </c>
      <c r="Z180" s="14"/>
      <c r="AA180" s="14">
        <v>2019</v>
      </c>
      <c r="AB180" s="15">
        <f t="shared" si="27"/>
        <v>1043.4234499999998</v>
      </c>
    </row>
    <row r="181" spans="21:28" x14ac:dyDescent="0.25">
      <c r="U181" s="14">
        <v>2020</v>
      </c>
      <c r="V181" s="14"/>
      <c r="W181" s="14">
        <v>2020</v>
      </c>
      <c r="X181" s="15">
        <f t="shared" si="26"/>
        <v>2289.7129999999997</v>
      </c>
      <c r="Y181" s="14">
        <v>2020</v>
      </c>
      <c r="Z181" s="14"/>
      <c r="AA181" s="14">
        <v>2020</v>
      </c>
      <c r="AB181" s="15">
        <f t="shared" si="27"/>
        <v>1043.4234499999998</v>
      </c>
    </row>
    <row r="182" spans="21:28" x14ac:dyDescent="0.25">
      <c r="U182" s="14">
        <v>2021</v>
      </c>
      <c r="V182" s="14"/>
      <c r="W182" s="14">
        <v>2021</v>
      </c>
      <c r="X182" s="15">
        <f t="shared" si="26"/>
        <v>2289.7129999999997</v>
      </c>
      <c r="Y182" s="14">
        <v>2021</v>
      </c>
      <c r="Z182" s="14"/>
      <c r="AA182" s="14">
        <v>2021</v>
      </c>
      <c r="AB182" s="15">
        <f t="shared" si="27"/>
        <v>1043.4234499999998</v>
      </c>
    </row>
  </sheetData>
  <mergeCells count="26">
    <mergeCell ref="R166:R167"/>
    <mergeCell ref="R168:R169"/>
    <mergeCell ref="U161:V161"/>
    <mergeCell ref="W161:X161"/>
    <mergeCell ref="Y161:Z161"/>
    <mergeCell ref="AA161:AB161"/>
    <mergeCell ref="R162:R163"/>
    <mergeCell ref="R164:R165"/>
    <mergeCell ref="B106:AD106"/>
    <mergeCell ref="B107:O107"/>
    <mergeCell ref="Q107:AD107"/>
    <mergeCell ref="B132:AD132"/>
    <mergeCell ref="B133:O133"/>
    <mergeCell ref="Q133:AD133"/>
    <mergeCell ref="B54:AD54"/>
    <mergeCell ref="B55:O55"/>
    <mergeCell ref="Q55:AD55"/>
    <mergeCell ref="B80:AD80"/>
    <mergeCell ref="B81:O81"/>
    <mergeCell ref="Q81:AD81"/>
    <mergeCell ref="B2:AD2"/>
    <mergeCell ref="B3:O3"/>
    <mergeCell ref="Q3:AD3"/>
    <mergeCell ref="B28:AD28"/>
    <mergeCell ref="B29:O29"/>
    <mergeCell ref="Q29:AD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F8B4-C464-4195-A57B-DB67AD59494B}">
  <dimension ref="B2:U355"/>
  <sheetViews>
    <sheetView topLeftCell="I17" zoomScale="85" zoomScaleNormal="85" workbookViewId="0">
      <selection activeCell="Q30" sqref="Q30"/>
    </sheetView>
  </sheetViews>
  <sheetFormatPr defaultRowHeight="15" x14ac:dyDescent="0.25"/>
  <cols>
    <col min="2" max="2" width="7.7109375" style="22" bestFit="1" customWidth="1"/>
    <col min="3" max="3" width="18.28515625" style="22" bestFit="1" customWidth="1"/>
    <col min="4" max="4" width="15.7109375" style="22" bestFit="1" customWidth="1"/>
    <col min="5" max="5" width="19.140625" style="22" bestFit="1" customWidth="1"/>
    <col min="6" max="6" width="17.85546875" style="22" bestFit="1" customWidth="1"/>
    <col min="7" max="7" width="15.42578125" style="22" bestFit="1" customWidth="1"/>
    <col min="8" max="8" width="14.28515625" style="22" bestFit="1" customWidth="1"/>
    <col min="9" max="9" width="9.140625" style="22"/>
    <col min="10" max="10" width="7.7109375" style="22" bestFit="1" customWidth="1"/>
    <col min="11" max="11" width="18.28515625" style="22" bestFit="1" customWidth="1"/>
    <col min="12" max="12" width="15.7109375" style="22" bestFit="1" customWidth="1"/>
    <col min="13" max="13" width="19.140625" style="22" bestFit="1" customWidth="1"/>
    <col min="14" max="14" width="17.85546875" style="22" bestFit="1" customWidth="1"/>
    <col min="15" max="15" width="15.42578125" style="22" bestFit="1" customWidth="1"/>
    <col min="16" max="16" width="14.28515625" style="22" bestFit="1" customWidth="1"/>
    <col min="22" max="22" width="9.42578125" bestFit="1" customWidth="1"/>
  </cols>
  <sheetData>
    <row r="2" spans="2:21" x14ac:dyDescent="0.25">
      <c r="B2" s="23" t="s">
        <v>27</v>
      </c>
      <c r="C2" s="24" t="s">
        <v>28</v>
      </c>
      <c r="D2" s="24"/>
      <c r="E2" s="24"/>
      <c r="F2" s="24"/>
      <c r="G2" s="24"/>
      <c r="H2" s="24"/>
      <c r="J2" s="23" t="s">
        <v>27</v>
      </c>
      <c r="K2" s="24" t="s">
        <v>35</v>
      </c>
      <c r="L2" s="24"/>
      <c r="M2" s="24"/>
      <c r="N2" s="24"/>
      <c r="O2" s="24"/>
      <c r="P2" s="24"/>
    </row>
    <row r="3" spans="2:21" x14ac:dyDescent="0.25">
      <c r="B3" s="23"/>
      <c r="C3" s="6" t="s">
        <v>29</v>
      </c>
      <c r="D3" s="6" t="s">
        <v>30</v>
      </c>
      <c r="E3" s="6" t="s">
        <v>31</v>
      </c>
      <c r="F3" s="6" t="s">
        <v>32</v>
      </c>
      <c r="G3" s="6" t="s">
        <v>33</v>
      </c>
      <c r="H3" s="6" t="s">
        <v>34</v>
      </c>
      <c r="J3" s="23"/>
      <c r="K3" s="6" t="s">
        <v>29</v>
      </c>
      <c r="L3" s="6" t="s">
        <v>30</v>
      </c>
      <c r="M3" s="6" t="s">
        <v>31</v>
      </c>
      <c r="N3" s="6" t="s">
        <v>32</v>
      </c>
      <c r="O3" s="6" t="s">
        <v>33</v>
      </c>
      <c r="P3" s="6" t="s">
        <v>34</v>
      </c>
      <c r="U3" s="25"/>
    </row>
    <row r="4" spans="2:21" x14ac:dyDescent="0.25">
      <c r="B4" s="19">
        <v>36892</v>
      </c>
      <c r="C4" s="20">
        <v>286.14100000000002</v>
      </c>
      <c r="D4" s="20">
        <v>165.33500000000001</v>
      </c>
      <c r="E4" s="20">
        <v>262.24799999999999</v>
      </c>
      <c r="F4" s="20">
        <v>346.61200000000002</v>
      </c>
      <c r="G4" s="20">
        <v>321.3</v>
      </c>
      <c r="H4" s="20">
        <v>274.69499999999999</v>
      </c>
      <c r="I4" s="26"/>
      <c r="J4" s="19">
        <v>36892</v>
      </c>
      <c r="K4" s="20">
        <f>C4</f>
        <v>286.14100000000002</v>
      </c>
      <c r="L4" s="20">
        <v>165.33500000000001</v>
      </c>
      <c r="M4" s="20">
        <v>262.24799999999999</v>
      </c>
      <c r="N4" s="20">
        <v>346.61200000000002</v>
      </c>
      <c r="O4" s="20">
        <v>321.3</v>
      </c>
      <c r="P4" s="20">
        <v>274.69499999999999</v>
      </c>
    </row>
    <row r="5" spans="2:21" x14ac:dyDescent="0.25">
      <c r="B5" s="19">
        <v>36923</v>
      </c>
      <c r="C5" s="5">
        <v>242.45099999999999</v>
      </c>
      <c r="D5" s="5">
        <v>116.158</v>
      </c>
      <c r="E5" s="5">
        <v>216.68600000000001</v>
      </c>
      <c r="F5" s="5">
        <v>261.40899999999999</v>
      </c>
      <c r="G5" s="5">
        <v>228.81800000000001</v>
      </c>
      <c r="H5" s="5">
        <v>219.12899999999999</v>
      </c>
      <c r="I5" s="26"/>
      <c r="J5" s="19">
        <v>36923</v>
      </c>
      <c r="K5" s="5">
        <f>K4+C5</f>
        <v>528.59199999999998</v>
      </c>
      <c r="L5" s="5">
        <f>L4+D5</f>
        <v>281.49299999999999</v>
      </c>
      <c r="M5" s="5">
        <f t="shared" ref="M5:P20" si="0">M4+E5</f>
        <v>478.93399999999997</v>
      </c>
      <c r="N5" s="5">
        <f t="shared" si="0"/>
        <v>608.02099999999996</v>
      </c>
      <c r="O5" s="5">
        <f t="shared" si="0"/>
        <v>550.11800000000005</v>
      </c>
      <c r="P5" s="5">
        <f t="shared" si="0"/>
        <v>493.82399999999996</v>
      </c>
    </row>
    <row r="6" spans="2:21" x14ac:dyDescent="0.25">
      <c r="B6" s="19">
        <v>36951</v>
      </c>
      <c r="C6" s="5">
        <v>241.011</v>
      </c>
      <c r="D6" s="5">
        <v>206.21899999999999</v>
      </c>
      <c r="E6" s="5">
        <v>274.11099999999999</v>
      </c>
      <c r="F6" s="5">
        <v>329.51</v>
      </c>
      <c r="G6" s="5">
        <v>325.05399999999997</v>
      </c>
      <c r="H6" s="5">
        <v>271.56599999999997</v>
      </c>
      <c r="I6" s="26"/>
      <c r="J6" s="19">
        <v>36951</v>
      </c>
      <c r="K6" s="5">
        <f t="shared" ref="K6:P21" si="1">K5+C6</f>
        <v>769.60299999999995</v>
      </c>
      <c r="L6" s="5">
        <f t="shared" si="1"/>
        <v>487.71199999999999</v>
      </c>
      <c r="M6" s="5">
        <f t="shared" si="0"/>
        <v>753.04499999999996</v>
      </c>
      <c r="N6" s="5">
        <f t="shared" si="0"/>
        <v>937.53099999999995</v>
      </c>
      <c r="O6" s="5">
        <f t="shared" si="0"/>
        <v>875.17200000000003</v>
      </c>
      <c r="P6" s="5">
        <f t="shared" si="0"/>
        <v>765.38999999999987</v>
      </c>
    </row>
    <row r="7" spans="2:21" x14ac:dyDescent="0.25">
      <c r="B7" s="19">
        <v>36982</v>
      </c>
      <c r="C7" s="5">
        <v>141.124</v>
      </c>
      <c r="D7" s="5">
        <v>264.15600000000001</v>
      </c>
      <c r="E7" s="5">
        <v>223.25800000000001</v>
      </c>
      <c r="F7" s="5">
        <v>172.46700000000001</v>
      </c>
      <c r="G7" s="5">
        <v>176.184</v>
      </c>
      <c r="H7" s="5">
        <v>213.69300000000001</v>
      </c>
      <c r="I7" s="26"/>
      <c r="J7" s="19">
        <v>36982</v>
      </c>
      <c r="K7" s="5">
        <f t="shared" si="1"/>
        <v>910.72699999999998</v>
      </c>
      <c r="L7" s="5">
        <f t="shared" si="1"/>
        <v>751.86799999999994</v>
      </c>
      <c r="M7" s="5">
        <f t="shared" si="0"/>
        <v>976.303</v>
      </c>
      <c r="N7" s="5">
        <f t="shared" si="0"/>
        <v>1109.998</v>
      </c>
      <c r="O7" s="5">
        <f t="shared" si="0"/>
        <v>1051.356</v>
      </c>
      <c r="P7" s="5">
        <f t="shared" si="0"/>
        <v>979.08299999999986</v>
      </c>
    </row>
    <row r="8" spans="2:21" x14ac:dyDescent="0.25">
      <c r="B8" s="19">
        <v>37012</v>
      </c>
      <c r="C8" s="5">
        <v>98.355000000000004</v>
      </c>
      <c r="D8" s="5">
        <v>374.053</v>
      </c>
      <c r="E8" s="5">
        <v>199.47200000000001</v>
      </c>
      <c r="F8" s="5">
        <v>106.315</v>
      </c>
      <c r="G8" s="5">
        <v>111.964</v>
      </c>
      <c r="H8" s="5">
        <v>189.38300000000001</v>
      </c>
      <c r="I8" s="26"/>
      <c r="J8" s="19">
        <v>37012</v>
      </c>
      <c r="K8" s="5">
        <f t="shared" si="1"/>
        <v>1009.082</v>
      </c>
      <c r="L8" s="5">
        <f t="shared" si="1"/>
        <v>1125.9209999999998</v>
      </c>
      <c r="M8" s="5">
        <f t="shared" si="0"/>
        <v>1175.7750000000001</v>
      </c>
      <c r="N8" s="5">
        <f t="shared" si="0"/>
        <v>1216.3130000000001</v>
      </c>
      <c r="O8" s="5">
        <f t="shared" si="0"/>
        <v>1163.32</v>
      </c>
      <c r="P8" s="5">
        <f t="shared" si="0"/>
        <v>1168.4659999999999</v>
      </c>
    </row>
    <row r="9" spans="2:21" x14ac:dyDescent="0.25">
      <c r="B9" s="19">
        <v>37043</v>
      </c>
      <c r="C9" s="5">
        <v>47.497</v>
      </c>
      <c r="D9" s="5">
        <v>293.71800000000002</v>
      </c>
      <c r="E9" s="5">
        <v>143.58600000000001</v>
      </c>
      <c r="F9" s="5">
        <v>43.774000000000001</v>
      </c>
      <c r="G9" s="5">
        <v>61.030999999999999</v>
      </c>
      <c r="H9" s="5">
        <v>136.53100000000001</v>
      </c>
      <c r="I9" s="26"/>
      <c r="J9" s="19">
        <v>37043</v>
      </c>
      <c r="K9" s="5">
        <f t="shared" si="1"/>
        <v>1056.579</v>
      </c>
      <c r="L9" s="5">
        <f t="shared" si="1"/>
        <v>1419.6389999999999</v>
      </c>
      <c r="M9" s="5">
        <f t="shared" si="0"/>
        <v>1319.3610000000001</v>
      </c>
      <c r="N9" s="5">
        <f t="shared" si="0"/>
        <v>1260.087</v>
      </c>
      <c r="O9" s="5">
        <f t="shared" si="0"/>
        <v>1224.3509999999999</v>
      </c>
      <c r="P9" s="5">
        <f t="shared" si="0"/>
        <v>1304.9969999999998</v>
      </c>
    </row>
    <row r="10" spans="2:21" x14ac:dyDescent="0.25">
      <c r="B10" s="19">
        <v>37073</v>
      </c>
      <c r="C10" s="5">
        <v>39.387</v>
      </c>
      <c r="D10" s="5">
        <v>264.17599999999999</v>
      </c>
      <c r="E10" s="5">
        <v>160.38200000000001</v>
      </c>
      <c r="F10" s="5">
        <v>19.698</v>
      </c>
      <c r="G10" s="5">
        <v>19.05</v>
      </c>
      <c r="H10" s="5">
        <v>117.087</v>
      </c>
      <c r="I10" s="26"/>
      <c r="J10" s="19">
        <v>37073</v>
      </c>
      <c r="K10" s="5">
        <f t="shared" si="1"/>
        <v>1095.9659999999999</v>
      </c>
      <c r="L10" s="5">
        <f t="shared" si="1"/>
        <v>1683.8149999999998</v>
      </c>
      <c r="M10" s="5">
        <f t="shared" si="0"/>
        <v>1479.7430000000002</v>
      </c>
      <c r="N10" s="5">
        <f t="shared" si="0"/>
        <v>1279.7850000000001</v>
      </c>
      <c r="O10" s="5">
        <f t="shared" si="0"/>
        <v>1243.4009999999998</v>
      </c>
      <c r="P10" s="5">
        <f t="shared" si="0"/>
        <v>1422.0839999999998</v>
      </c>
      <c r="U10" s="25"/>
    </row>
    <row r="11" spans="2:21" x14ac:dyDescent="0.25">
      <c r="B11" s="19">
        <v>37104</v>
      </c>
      <c r="C11" s="5">
        <v>23.282</v>
      </c>
      <c r="D11" s="5">
        <v>213.327</v>
      </c>
      <c r="E11" s="5">
        <v>88.936000000000007</v>
      </c>
      <c r="F11" s="5">
        <v>18.957999999999998</v>
      </c>
      <c r="G11" s="5">
        <v>19.131</v>
      </c>
      <c r="H11" s="5">
        <v>74.027000000000001</v>
      </c>
      <c r="I11" s="26"/>
      <c r="J11" s="19">
        <v>37104</v>
      </c>
      <c r="K11" s="5">
        <f t="shared" si="1"/>
        <v>1119.2479999999998</v>
      </c>
      <c r="L11" s="5">
        <f t="shared" si="1"/>
        <v>1897.1419999999998</v>
      </c>
      <c r="M11" s="5">
        <f t="shared" si="0"/>
        <v>1568.6790000000001</v>
      </c>
      <c r="N11" s="5">
        <f t="shared" si="0"/>
        <v>1298.7430000000002</v>
      </c>
      <c r="O11" s="5">
        <f t="shared" si="0"/>
        <v>1262.5319999999999</v>
      </c>
      <c r="P11" s="5">
        <f t="shared" si="0"/>
        <v>1496.1109999999999</v>
      </c>
      <c r="U11" s="25"/>
    </row>
    <row r="12" spans="2:21" x14ac:dyDescent="0.25">
      <c r="B12" s="19">
        <v>37135</v>
      </c>
      <c r="C12" s="5">
        <v>101.169</v>
      </c>
      <c r="D12" s="5">
        <v>195.762</v>
      </c>
      <c r="E12" s="5">
        <v>155.32599999999999</v>
      </c>
      <c r="F12" s="5">
        <v>94.86</v>
      </c>
      <c r="G12" s="5">
        <v>82.924999999999997</v>
      </c>
      <c r="H12" s="5">
        <v>129.44800000000001</v>
      </c>
      <c r="I12" s="26"/>
      <c r="J12" s="19">
        <v>37135</v>
      </c>
      <c r="K12" s="5">
        <f t="shared" si="1"/>
        <v>1220.4169999999999</v>
      </c>
      <c r="L12" s="5">
        <f t="shared" si="1"/>
        <v>2092.904</v>
      </c>
      <c r="M12" s="5">
        <f t="shared" si="0"/>
        <v>1724.0050000000001</v>
      </c>
      <c r="N12" s="5">
        <f t="shared" si="0"/>
        <v>1393.6030000000001</v>
      </c>
      <c r="O12" s="5">
        <f t="shared" si="0"/>
        <v>1345.4569999999999</v>
      </c>
      <c r="P12" s="5">
        <f t="shared" si="0"/>
        <v>1625.559</v>
      </c>
    </row>
    <row r="13" spans="2:21" x14ac:dyDescent="0.25">
      <c r="B13" s="19">
        <v>37165</v>
      </c>
      <c r="C13" s="5">
        <v>150.059</v>
      </c>
      <c r="D13" s="5">
        <v>132.714</v>
      </c>
      <c r="E13" s="5">
        <v>176.15899999999999</v>
      </c>
      <c r="F13" s="5">
        <v>160.708</v>
      </c>
      <c r="G13" s="5">
        <v>142.39400000000001</v>
      </c>
      <c r="H13" s="5">
        <v>149.07499999999999</v>
      </c>
      <c r="I13" s="26"/>
      <c r="J13" s="19">
        <v>37165</v>
      </c>
      <c r="K13" s="5">
        <f t="shared" si="1"/>
        <v>1370.4759999999999</v>
      </c>
      <c r="L13" s="5">
        <f t="shared" si="1"/>
        <v>2225.6179999999999</v>
      </c>
      <c r="M13" s="5">
        <f t="shared" si="0"/>
        <v>1900.1640000000002</v>
      </c>
      <c r="N13" s="5">
        <f t="shared" si="0"/>
        <v>1554.3110000000001</v>
      </c>
      <c r="O13" s="5">
        <f t="shared" si="0"/>
        <v>1487.8509999999999</v>
      </c>
      <c r="P13" s="5">
        <f t="shared" si="0"/>
        <v>1774.634</v>
      </c>
      <c r="U13" s="25"/>
    </row>
    <row r="14" spans="2:21" x14ac:dyDescent="0.25">
      <c r="B14" s="19">
        <v>37196</v>
      </c>
      <c r="C14" s="5">
        <v>206.089</v>
      </c>
      <c r="D14" s="5">
        <v>126.88200000000001</v>
      </c>
      <c r="E14" s="5">
        <v>179.059</v>
      </c>
      <c r="F14" s="5">
        <v>224.83099999999999</v>
      </c>
      <c r="G14" s="5">
        <v>206.27099999999999</v>
      </c>
      <c r="H14" s="5">
        <v>173.01599999999999</v>
      </c>
      <c r="I14" s="26"/>
      <c r="J14" s="19">
        <v>37196</v>
      </c>
      <c r="K14" s="5">
        <f t="shared" si="1"/>
        <v>1576.5649999999998</v>
      </c>
      <c r="L14" s="5">
        <f t="shared" si="1"/>
        <v>2352.5</v>
      </c>
      <c r="M14" s="5">
        <f t="shared" si="0"/>
        <v>2079.2230000000004</v>
      </c>
      <c r="N14" s="5">
        <f t="shared" si="0"/>
        <v>1779.1420000000001</v>
      </c>
      <c r="O14" s="5">
        <f t="shared" si="0"/>
        <v>1694.1219999999998</v>
      </c>
      <c r="P14" s="5">
        <f t="shared" si="0"/>
        <v>1947.65</v>
      </c>
    </row>
    <row r="15" spans="2:21" x14ac:dyDescent="0.25">
      <c r="B15" s="19">
        <v>37226</v>
      </c>
      <c r="C15" s="5">
        <v>251.57300000000001</v>
      </c>
      <c r="D15" s="5">
        <v>219.65600000000001</v>
      </c>
      <c r="E15" s="5">
        <v>261.23500000000001</v>
      </c>
      <c r="F15" s="5">
        <v>319.16800000000001</v>
      </c>
      <c r="G15" s="5">
        <v>263.69900000000001</v>
      </c>
      <c r="H15" s="5">
        <v>242.364</v>
      </c>
      <c r="I15" s="26"/>
      <c r="J15" s="19">
        <v>37226</v>
      </c>
      <c r="K15" s="5">
        <f t="shared" si="1"/>
        <v>1828.1379999999999</v>
      </c>
      <c r="L15" s="5">
        <f t="shared" si="1"/>
        <v>2572.1559999999999</v>
      </c>
      <c r="M15" s="5">
        <f t="shared" si="0"/>
        <v>2340.4580000000005</v>
      </c>
      <c r="N15" s="5">
        <f t="shared" si="0"/>
        <v>2098.31</v>
      </c>
      <c r="O15" s="5">
        <f t="shared" si="0"/>
        <v>1957.8209999999999</v>
      </c>
      <c r="P15" s="5">
        <f t="shared" si="0"/>
        <v>2190.0140000000001</v>
      </c>
      <c r="U15" s="25"/>
    </row>
    <row r="16" spans="2:21" x14ac:dyDescent="0.25">
      <c r="B16" s="19">
        <v>37257</v>
      </c>
      <c r="C16" s="5">
        <v>210.14500000000001</v>
      </c>
      <c r="D16" s="5">
        <v>130.61500000000001</v>
      </c>
      <c r="E16" s="5">
        <v>203.95099999999999</v>
      </c>
      <c r="F16" s="5">
        <v>301.23399999999998</v>
      </c>
      <c r="G16" s="5">
        <v>312.37099999999998</v>
      </c>
      <c r="H16" s="5">
        <v>219.21199999999999</v>
      </c>
      <c r="I16" s="26"/>
      <c r="J16" s="19">
        <v>37257</v>
      </c>
      <c r="K16" s="5">
        <f t="shared" si="1"/>
        <v>2038.2829999999999</v>
      </c>
      <c r="L16" s="5">
        <f t="shared" si="1"/>
        <v>2702.7709999999997</v>
      </c>
      <c r="M16" s="5">
        <f t="shared" si="0"/>
        <v>2544.4090000000006</v>
      </c>
      <c r="N16" s="5">
        <f t="shared" si="0"/>
        <v>2399.5439999999999</v>
      </c>
      <c r="O16" s="5">
        <f t="shared" si="0"/>
        <v>2270.192</v>
      </c>
      <c r="P16" s="5">
        <f t="shared" si="0"/>
        <v>2409.2260000000001</v>
      </c>
    </row>
    <row r="17" spans="2:21" x14ac:dyDescent="0.25">
      <c r="B17" s="19">
        <v>37288</v>
      </c>
      <c r="C17" s="5">
        <v>287.93200000000002</v>
      </c>
      <c r="D17" s="5">
        <v>120.592</v>
      </c>
      <c r="E17" s="5">
        <v>247.184</v>
      </c>
      <c r="F17" s="5">
        <v>316.48700000000002</v>
      </c>
      <c r="G17" s="5">
        <v>265.83</v>
      </c>
      <c r="H17" s="5">
        <v>247.773</v>
      </c>
      <c r="I17" s="26"/>
      <c r="J17" s="19">
        <v>37288</v>
      </c>
      <c r="K17" s="5">
        <f t="shared" si="1"/>
        <v>2326.2150000000001</v>
      </c>
      <c r="L17" s="5">
        <f t="shared" si="1"/>
        <v>2823.3629999999998</v>
      </c>
      <c r="M17" s="5">
        <f t="shared" si="0"/>
        <v>2791.5930000000008</v>
      </c>
      <c r="N17" s="5">
        <f t="shared" si="0"/>
        <v>2716.0309999999999</v>
      </c>
      <c r="O17" s="5">
        <f t="shared" si="0"/>
        <v>2536.0219999999999</v>
      </c>
      <c r="P17" s="5">
        <f t="shared" si="0"/>
        <v>2656.9990000000003</v>
      </c>
    </row>
    <row r="18" spans="2:21" x14ac:dyDescent="0.25">
      <c r="B18" s="19">
        <v>37316</v>
      </c>
      <c r="C18" s="5">
        <v>201.73699999999999</v>
      </c>
      <c r="D18" s="5">
        <v>256.33600000000001</v>
      </c>
      <c r="E18" s="5">
        <v>275.62299999999999</v>
      </c>
      <c r="F18" s="5">
        <v>268.81599999999997</v>
      </c>
      <c r="G18" s="5">
        <v>265.74700000000001</v>
      </c>
      <c r="H18" s="5">
        <v>260.565</v>
      </c>
      <c r="I18" s="26"/>
      <c r="J18" s="19">
        <v>37316</v>
      </c>
      <c r="K18" s="5">
        <f t="shared" si="1"/>
        <v>2527.9520000000002</v>
      </c>
      <c r="L18" s="5">
        <f t="shared" si="1"/>
        <v>3079.6989999999996</v>
      </c>
      <c r="M18" s="5">
        <f t="shared" si="0"/>
        <v>3067.2160000000008</v>
      </c>
      <c r="N18" s="5">
        <f t="shared" si="0"/>
        <v>2984.8469999999998</v>
      </c>
      <c r="O18" s="5">
        <f t="shared" si="0"/>
        <v>2801.7689999999998</v>
      </c>
      <c r="P18" s="5">
        <f t="shared" si="0"/>
        <v>2917.5640000000003</v>
      </c>
    </row>
    <row r="19" spans="2:21" x14ac:dyDescent="0.25">
      <c r="B19" s="19">
        <v>37347</v>
      </c>
      <c r="C19" s="5">
        <v>149.983</v>
      </c>
      <c r="D19" s="5">
        <v>339.35300000000001</v>
      </c>
      <c r="E19" s="5">
        <v>258.96899999999999</v>
      </c>
      <c r="F19" s="5">
        <v>148.28800000000001</v>
      </c>
      <c r="G19" s="5">
        <v>185.09</v>
      </c>
      <c r="H19" s="5">
        <v>243.31800000000001</v>
      </c>
      <c r="I19" s="26"/>
      <c r="J19" s="19">
        <v>37347</v>
      </c>
      <c r="K19" s="5">
        <f t="shared" si="1"/>
        <v>2677.9350000000004</v>
      </c>
      <c r="L19" s="5">
        <f t="shared" si="1"/>
        <v>3419.0519999999997</v>
      </c>
      <c r="M19" s="5">
        <f t="shared" si="0"/>
        <v>3326.1850000000009</v>
      </c>
      <c r="N19" s="5">
        <f t="shared" si="0"/>
        <v>3133.1349999999998</v>
      </c>
      <c r="O19" s="5">
        <f t="shared" si="0"/>
        <v>2986.8589999999999</v>
      </c>
      <c r="P19" s="5">
        <f t="shared" si="0"/>
        <v>3160.8820000000005</v>
      </c>
    </row>
    <row r="20" spans="2:21" x14ac:dyDescent="0.25">
      <c r="B20" s="19">
        <v>37377</v>
      </c>
      <c r="C20" s="5">
        <v>101.03400000000001</v>
      </c>
      <c r="D20" s="5">
        <v>404.78500000000003</v>
      </c>
      <c r="E20" s="5">
        <v>225.148</v>
      </c>
      <c r="F20" s="5">
        <v>91.945999999999998</v>
      </c>
      <c r="G20" s="5">
        <v>105.488</v>
      </c>
      <c r="H20" s="5">
        <v>205.56399999999999</v>
      </c>
      <c r="I20" s="26"/>
      <c r="J20" s="19">
        <v>37377</v>
      </c>
      <c r="K20" s="5">
        <f t="shared" si="1"/>
        <v>2778.9690000000005</v>
      </c>
      <c r="L20" s="5">
        <f t="shared" si="1"/>
        <v>3823.8369999999995</v>
      </c>
      <c r="M20" s="5">
        <f t="shared" si="0"/>
        <v>3551.333000000001</v>
      </c>
      <c r="N20" s="5">
        <f t="shared" si="0"/>
        <v>3225.0809999999997</v>
      </c>
      <c r="O20" s="5">
        <f t="shared" si="0"/>
        <v>3092.3469999999998</v>
      </c>
      <c r="P20" s="5">
        <f t="shared" si="0"/>
        <v>3366.4460000000004</v>
      </c>
    </row>
    <row r="21" spans="2:21" x14ac:dyDescent="0.25">
      <c r="B21" s="19">
        <v>37408</v>
      </c>
      <c r="C21" s="5">
        <v>28.353999999999999</v>
      </c>
      <c r="D21" s="5">
        <v>357.34899999999999</v>
      </c>
      <c r="E21" s="5">
        <v>131.74600000000001</v>
      </c>
      <c r="F21" s="5">
        <v>24.062999999999999</v>
      </c>
      <c r="G21" s="5">
        <v>42.518999999999998</v>
      </c>
      <c r="H21" s="5">
        <v>127.751</v>
      </c>
      <c r="I21" s="26"/>
      <c r="J21" s="19">
        <v>37408</v>
      </c>
      <c r="K21" s="5">
        <f t="shared" si="1"/>
        <v>2807.3230000000003</v>
      </c>
      <c r="L21" s="5">
        <f t="shared" si="1"/>
        <v>4181.1859999999997</v>
      </c>
      <c r="M21" s="5">
        <f t="shared" si="1"/>
        <v>3683.0790000000011</v>
      </c>
      <c r="N21" s="5">
        <f t="shared" si="1"/>
        <v>3249.1439999999998</v>
      </c>
      <c r="O21" s="5">
        <f t="shared" si="1"/>
        <v>3134.8659999999995</v>
      </c>
      <c r="P21" s="5">
        <f t="shared" si="1"/>
        <v>3494.1970000000006</v>
      </c>
      <c r="U21" s="25"/>
    </row>
    <row r="22" spans="2:21" x14ac:dyDescent="0.25">
      <c r="B22" s="19">
        <v>37438</v>
      </c>
      <c r="C22" s="5">
        <v>36.677999999999997</v>
      </c>
      <c r="D22" s="5">
        <v>275.67200000000003</v>
      </c>
      <c r="E22" s="5">
        <v>162.452</v>
      </c>
      <c r="F22" s="5">
        <v>24.283000000000001</v>
      </c>
      <c r="G22" s="5">
        <v>20.873000000000001</v>
      </c>
      <c r="H22" s="5">
        <v>115.836</v>
      </c>
      <c r="I22" s="26"/>
      <c r="J22" s="19">
        <v>37438</v>
      </c>
      <c r="K22" s="5">
        <f t="shared" ref="K22:P37" si="2">K21+C22</f>
        <v>2844.0010000000002</v>
      </c>
      <c r="L22" s="5">
        <f t="shared" si="2"/>
        <v>4456.8580000000002</v>
      </c>
      <c r="M22" s="5">
        <f t="shared" si="2"/>
        <v>3845.5310000000009</v>
      </c>
      <c r="N22" s="5">
        <f t="shared" si="2"/>
        <v>3273.4269999999997</v>
      </c>
      <c r="O22" s="5">
        <f t="shared" si="2"/>
        <v>3155.7389999999996</v>
      </c>
      <c r="P22" s="5">
        <f t="shared" si="2"/>
        <v>3610.0330000000004</v>
      </c>
      <c r="U22" s="25"/>
    </row>
    <row r="23" spans="2:21" x14ac:dyDescent="0.25">
      <c r="B23" s="19">
        <v>37469</v>
      </c>
      <c r="C23" s="5">
        <v>56.823999999999998</v>
      </c>
      <c r="D23" s="5">
        <v>219.011</v>
      </c>
      <c r="E23" s="5">
        <v>132.76</v>
      </c>
      <c r="F23" s="5">
        <v>28.209</v>
      </c>
      <c r="G23" s="5">
        <v>12.624000000000001</v>
      </c>
      <c r="H23" s="5">
        <v>99.692999999999998</v>
      </c>
      <c r="I23" s="26"/>
      <c r="J23" s="19">
        <v>37469</v>
      </c>
      <c r="K23" s="5">
        <f t="shared" si="2"/>
        <v>2900.8250000000003</v>
      </c>
      <c r="L23" s="5">
        <f t="shared" si="2"/>
        <v>4675.8690000000006</v>
      </c>
      <c r="M23" s="5">
        <f t="shared" si="2"/>
        <v>3978.2910000000011</v>
      </c>
      <c r="N23" s="5">
        <f t="shared" si="2"/>
        <v>3301.6359999999995</v>
      </c>
      <c r="O23" s="5">
        <f t="shared" si="2"/>
        <v>3168.3629999999994</v>
      </c>
      <c r="P23" s="5">
        <f t="shared" si="2"/>
        <v>3709.7260000000006</v>
      </c>
      <c r="U23" s="25"/>
    </row>
    <row r="24" spans="2:21" x14ac:dyDescent="0.25">
      <c r="B24" s="19">
        <v>37500</v>
      </c>
      <c r="C24" s="5">
        <v>66.685000000000002</v>
      </c>
      <c r="D24" s="5">
        <v>148.06100000000001</v>
      </c>
      <c r="E24" s="5">
        <v>131.292</v>
      </c>
      <c r="F24" s="5">
        <v>97.572000000000003</v>
      </c>
      <c r="G24" s="5">
        <v>69.787000000000006</v>
      </c>
      <c r="H24" s="5">
        <v>101.245</v>
      </c>
      <c r="I24" s="26"/>
      <c r="J24" s="19">
        <v>37500</v>
      </c>
      <c r="K24" s="5">
        <f t="shared" si="2"/>
        <v>2967.51</v>
      </c>
      <c r="L24" s="5">
        <f t="shared" si="2"/>
        <v>4823.93</v>
      </c>
      <c r="M24" s="5">
        <f t="shared" si="2"/>
        <v>4109.5830000000014</v>
      </c>
      <c r="N24" s="5">
        <f t="shared" si="2"/>
        <v>3399.2079999999996</v>
      </c>
      <c r="O24" s="5">
        <f t="shared" si="2"/>
        <v>3238.1499999999992</v>
      </c>
      <c r="P24" s="5">
        <f t="shared" si="2"/>
        <v>3810.9710000000005</v>
      </c>
    </row>
    <row r="25" spans="2:21" x14ac:dyDescent="0.25">
      <c r="B25" s="19">
        <v>37530</v>
      </c>
      <c r="C25" s="5">
        <v>129.90100000000001</v>
      </c>
      <c r="D25" s="5">
        <v>162.797</v>
      </c>
      <c r="E25" s="5">
        <v>195.28700000000001</v>
      </c>
      <c r="F25" s="5">
        <v>150.69200000000001</v>
      </c>
      <c r="G25" s="5">
        <v>135.31200000000001</v>
      </c>
      <c r="H25" s="5">
        <v>154.61500000000001</v>
      </c>
      <c r="I25" s="26"/>
      <c r="J25" s="19">
        <v>37530</v>
      </c>
      <c r="K25" s="5">
        <f t="shared" si="2"/>
        <v>3097.4110000000001</v>
      </c>
      <c r="L25" s="5">
        <f t="shared" si="2"/>
        <v>4986.7269999999999</v>
      </c>
      <c r="M25" s="5">
        <f t="shared" si="2"/>
        <v>4304.8700000000017</v>
      </c>
      <c r="N25" s="5">
        <f t="shared" si="2"/>
        <v>3549.8999999999996</v>
      </c>
      <c r="O25" s="5">
        <f t="shared" si="2"/>
        <v>3373.4619999999991</v>
      </c>
      <c r="P25" s="5">
        <f t="shared" si="2"/>
        <v>3965.5860000000002</v>
      </c>
      <c r="U25" s="25"/>
    </row>
    <row r="26" spans="2:21" x14ac:dyDescent="0.25">
      <c r="B26" s="19">
        <v>37561</v>
      </c>
      <c r="C26" s="5">
        <v>135.94800000000001</v>
      </c>
      <c r="D26" s="5">
        <v>168.42599999999999</v>
      </c>
      <c r="E26" s="5">
        <v>196.90600000000001</v>
      </c>
      <c r="F26" s="5">
        <v>170.99700000000001</v>
      </c>
      <c r="G26" s="5">
        <v>150.35</v>
      </c>
      <c r="H26" s="5">
        <v>160.828</v>
      </c>
      <c r="I26" s="26"/>
      <c r="J26" s="19">
        <v>37561</v>
      </c>
      <c r="K26" s="5">
        <f t="shared" si="2"/>
        <v>3233.3589999999999</v>
      </c>
      <c r="L26" s="5">
        <f t="shared" si="2"/>
        <v>5155.1530000000002</v>
      </c>
      <c r="M26" s="5">
        <f t="shared" si="2"/>
        <v>4501.7760000000017</v>
      </c>
      <c r="N26" s="5">
        <f t="shared" si="2"/>
        <v>3720.8969999999995</v>
      </c>
      <c r="O26" s="5">
        <f t="shared" si="2"/>
        <v>3523.811999999999</v>
      </c>
      <c r="P26" s="5">
        <f t="shared" si="2"/>
        <v>4126.4140000000007</v>
      </c>
    </row>
    <row r="27" spans="2:21" x14ac:dyDescent="0.25">
      <c r="B27" s="19">
        <v>37591</v>
      </c>
      <c r="C27" s="5">
        <v>252.08500000000001</v>
      </c>
      <c r="D27" s="5">
        <v>152.20699999999999</v>
      </c>
      <c r="E27" s="5">
        <v>243.904</v>
      </c>
      <c r="F27" s="5">
        <v>278.709</v>
      </c>
      <c r="G27" s="5">
        <v>230.57900000000001</v>
      </c>
      <c r="H27" s="5">
        <v>227.55799999999999</v>
      </c>
      <c r="I27" s="26"/>
      <c r="J27" s="19">
        <v>37591</v>
      </c>
      <c r="K27" s="5">
        <f t="shared" si="2"/>
        <v>3485.444</v>
      </c>
      <c r="L27" s="5">
        <f t="shared" si="2"/>
        <v>5307.3600000000006</v>
      </c>
      <c r="M27" s="5">
        <f t="shared" si="2"/>
        <v>4745.6800000000021</v>
      </c>
      <c r="N27" s="5">
        <f t="shared" si="2"/>
        <v>3999.6059999999993</v>
      </c>
      <c r="O27" s="5">
        <f t="shared" si="2"/>
        <v>3754.3909999999992</v>
      </c>
      <c r="P27" s="5">
        <f t="shared" si="2"/>
        <v>4353.9720000000007</v>
      </c>
      <c r="U27" s="25"/>
    </row>
    <row r="28" spans="2:21" x14ac:dyDescent="0.25">
      <c r="B28" s="19">
        <v>37622</v>
      </c>
      <c r="C28" s="5">
        <v>251.10300000000001</v>
      </c>
      <c r="D28" s="5">
        <v>72.215000000000003</v>
      </c>
      <c r="E28" s="5">
        <v>205.47</v>
      </c>
      <c r="F28" s="5">
        <v>329.63400000000001</v>
      </c>
      <c r="G28" s="5">
        <v>262.14999999999998</v>
      </c>
      <c r="H28" s="5">
        <v>205.554</v>
      </c>
      <c r="I28" s="26"/>
      <c r="J28" s="19">
        <v>37622</v>
      </c>
      <c r="K28" s="5">
        <f t="shared" si="2"/>
        <v>3736.547</v>
      </c>
      <c r="L28" s="5">
        <f t="shared" si="2"/>
        <v>5379.5750000000007</v>
      </c>
      <c r="M28" s="5">
        <f t="shared" si="2"/>
        <v>4951.1500000000024</v>
      </c>
      <c r="N28" s="5">
        <f t="shared" si="2"/>
        <v>4329.24</v>
      </c>
      <c r="O28" s="5">
        <f t="shared" si="2"/>
        <v>4016.5409999999993</v>
      </c>
      <c r="P28" s="5">
        <f t="shared" si="2"/>
        <v>4559.5260000000007</v>
      </c>
    </row>
    <row r="29" spans="2:21" x14ac:dyDescent="0.25">
      <c r="B29" s="19">
        <v>37653</v>
      </c>
      <c r="C29" s="5">
        <v>233.51599999999999</v>
      </c>
      <c r="D29" s="5">
        <v>115.349</v>
      </c>
      <c r="E29" s="5">
        <v>233.07300000000001</v>
      </c>
      <c r="F29" s="5">
        <v>296.89699999999999</v>
      </c>
      <c r="G29" s="5">
        <v>333.34</v>
      </c>
      <c r="H29" s="5">
        <v>239.59899999999999</v>
      </c>
      <c r="I29" s="26"/>
      <c r="J29" s="19">
        <v>37653</v>
      </c>
      <c r="K29" s="5">
        <f t="shared" si="2"/>
        <v>3970.0630000000001</v>
      </c>
      <c r="L29" s="5">
        <f t="shared" si="2"/>
        <v>5494.9240000000009</v>
      </c>
      <c r="M29" s="5">
        <f t="shared" si="2"/>
        <v>5184.2230000000027</v>
      </c>
      <c r="N29" s="5">
        <f t="shared" si="2"/>
        <v>4626.1369999999997</v>
      </c>
      <c r="O29" s="5">
        <f t="shared" si="2"/>
        <v>4349.8809999999994</v>
      </c>
      <c r="P29" s="5">
        <f t="shared" si="2"/>
        <v>4799.1250000000009</v>
      </c>
    </row>
    <row r="30" spans="2:21" x14ac:dyDescent="0.25">
      <c r="B30" s="19">
        <v>37681</v>
      </c>
      <c r="C30" s="5">
        <v>284.80599999999998</v>
      </c>
      <c r="D30" s="5">
        <v>176.416</v>
      </c>
      <c r="E30" s="5">
        <v>259.27</v>
      </c>
      <c r="F30" s="5">
        <v>384.46499999999997</v>
      </c>
      <c r="G30" s="5">
        <v>319.15699999999998</v>
      </c>
      <c r="H30" s="5">
        <v>274.10500000000002</v>
      </c>
      <c r="I30" s="26"/>
      <c r="J30" s="19">
        <v>37681</v>
      </c>
      <c r="K30" s="5">
        <f t="shared" si="2"/>
        <v>4254.8689999999997</v>
      </c>
      <c r="L30" s="5">
        <f t="shared" si="2"/>
        <v>5671.3400000000011</v>
      </c>
      <c r="M30" s="5">
        <f t="shared" si="2"/>
        <v>5443.4930000000022</v>
      </c>
      <c r="N30" s="5">
        <f t="shared" si="2"/>
        <v>5010.6019999999999</v>
      </c>
      <c r="O30" s="5">
        <f t="shared" si="2"/>
        <v>4669.0379999999996</v>
      </c>
      <c r="P30" s="5">
        <f t="shared" si="2"/>
        <v>5073.2300000000014</v>
      </c>
    </row>
    <row r="31" spans="2:21" x14ac:dyDescent="0.25">
      <c r="B31" s="19">
        <v>37712</v>
      </c>
      <c r="C31" s="5">
        <v>149.53899999999999</v>
      </c>
      <c r="D31" s="5">
        <v>295.48</v>
      </c>
      <c r="E31" s="5">
        <v>235.155</v>
      </c>
      <c r="F31" s="5">
        <v>205.34200000000001</v>
      </c>
      <c r="G31" s="5">
        <v>189.33600000000001</v>
      </c>
      <c r="H31" s="5">
        <v>230.393</v>
      </c>
      <c r="I31" s="26"/>
      <c r="J31" s="19">
        <v>37712</v>
      </c>
      <c r="K31" s="5">
        <f t="shared" si="2"/>
        <v>4404.4079999999994</v>
      </c>
      <c r="L31" s="5">
        <f t="shared" si="2"/>
        <v>5966.8200000000015</v>
      </c>
      <c r="M31" s="5">
        <f t="shared" si="2"/>
        <v>5678.648000000002</v>
      </c>
      <c r="N31" s="5">
        <f t="shared" si="2"/>
        <v>5215.9439999999995</v>
      </c>
      <c r="O31" s="5">
        <f t="shared" si="2"/>
        <v>4858.3739999999998</v>
      </c>
      <c r="P31" s="5">
        <f t="shared" si="2"/>
        <v>5303.6230000000014</v>
      </c>
    </row>
    <row r="32" spans="2:21" x14ac:dyDescent="0.25">
      <c r="B32" s="19">
        <v>37742</v>
      </c>
      <c r="C32" s="5">
        <v>86.713999999999999</v>
      </c>
      <c r="D32" s="5">
        <v>379.91399999999999</v>
      </c>
      <c r="E32" s="5">
        <v>226.023</v>
      </c>
      <c r="F32" s="5">
        <v>97.742000000000004</v>
      </c>
      <c r="G32" s="5">
        <v>94.1</v>
      </c>
      <c r="H32" s="5">
        <v>197.78800000000001</v>
      </c>
      <c r="I32" s="26"/>
      <c r="J32" s="19">
        <v>37742</v>
      </c>
      <c r="K32" s="5">
        <f t="shared" si="2"/>
        <v>4491.1219999999994</v>
      </c>
      <c r="L32" s="5">
        <f t="shared" si="2"/>
        <v>6346.7340000000013</v>
      </c>
      <c r="M32" s="5">
        <f t="shared" si="2"/>
        <v>5904.6710000000021</v>
      </c>
      <c r="N32" s="5">
        <f t="shared" si="2"/>
        <v>5313.6859999999997</v>
      </c>
      <c r="O32" s="5">
        <f t="shared" si="2"/>
        <v>4952.4740000000002</v>
      </c>
      <c r="P32" s="5">
        <f t="shared" si="2"/>
        <v>5501.4110000000019</v>
      </c>
    </row>
    <row r="33" spans="2:21" x14ac:dyDescent="0.25">
      <c r="B33" s="19">
        <v>37773</v>
      </c>
      <c r="C33" s="5">
        <v>40.825000000000003</v>
      </c>
      <c r="D33" s="5">
        <v>311.44900000000001</v>
      </c>
      <c r="E33" s="5">
        <v>196.114</v>
      </c>
      <c r="F33" s="5">
        <v>27.786000000000001</v>
      </c>
      <c r="G33" s="5">
        <v>61.808999999999997</v>
      </c>
      <c r="H33" s="5">
        <v>150.85900000000001</v>
      </c>
      <c r="I33" s="26"/>
      <c r="J33" s="19">
        <v>37773</v>
      </c>
      <c r="K33" s="5">
        <f t="shared" si="2"/>
        <v>4531.9469999999992</v>
      </c>
      <c r="L33" s="5">
        <f t="shared" si="2"/>
        <v>6658.1830000000009</v>
      </c>
      <c r="M33" s="5">
        <f t="shared" si="2"/>
        <v>6100.7850000000017</v>
      </c>
      <c r="N33" s="5">
        <f t="shared" si="2"/>
        <v>5341.4719999999998</v>
      </c>
      <c r="O33" s="5">
        <f t="shared" si="2"/>
        <v>5014.2830000000004</v>
      </c>
      <c r="P33" s="5">
        <f t="shared" si="2"/>
        <v>5652.2700000000023</v>
      </c>
      <c r="U33" s="25"/>
    </row>
    <row r="34" spans="2:21" x14ac:dyDescent="0.25">
      <c r="B34" s="19">
        <v>37803</v>
      </c>
      <c r="C34" s="5">
        <v>12.714</v>
      </c>
      <c r="D34" s="5">
        <v>293.529</v>
      </c>
      <c r="E34" s="5">
        <v>116.086</v>
      </c>
      <c r="F34" s="5">
        <v>8.8710000000000004</v>
      </c>
      <c r="G34" s="5">
        <v>15.234999999999999</v>
      </c>
      <c r="H34" s="5">
        <v>100.538</v>
      </c>
      <c r="I34" s="26"/>
      <c r="J34" s="19">
        <v>37803</v>
      </c>
      <c r="K34" s="5">
        <f t="shared" si="2"/>
        <v>4544.6609999999991</v>
      </c>
      <c r="L34" s="5">
        <f t="shared" si="2"/>
        <v>6951.7120000000014</v>
      </c>
      <c r="M34" s="5">
        <f t="shared" si="2"/>
        <v>6216.8710000000019</v>
      </c>
      <c r="N34" s="5">
        <f t="shared" si="2"/>
        <v>5350.3429999999998</v>
      </c>
      <c r="O34" s="5">
        <f t="shared" si="2"/>
        <v>5029.518</v>
      </c>
      <c r="P34" s="5">
        <f t="shared" si="2"/>
        <v>5752.8080000000018</v>
      </c>
      <c r="U34" s="25"/>
    </row>
    <row r="35" spans="2:21" x14ac:dyDescent="0.25">
      <c r="B35" s="19">
        <v>37834</v>
      </c>
      <c r="C35" s="5">
        <v>46.533999999999999</v>
      </c>
      <c r="D35" s="5">
        <v>223.28299999999999</v>
      </c>
      <c r="E35" s="5">
        <v>129.785</v>
      </c>
      <c r="F35" s="5">
        <v>36.33</v>
      </c>
      <c r="G35" s="5">
        <v>49.45</v>
      </c>
      <c r="H35" s="5">
        <v>106.313</v>
      </c>
      <c r="I35" s="26"/>
      <c r="J35" s="19">
        <v>37834</v>
      </c>
      <c r="K35" s="5">
        <f t="shared" si="2"/>
        <v>4591.1949999999988</v>
      </c>
      <c r="L35" s="5">
        <f t="shared" si="2"/>
        <v>7174.9950000000017</v>
      </c>
      <c r="M35" s="5">
        <f t="shared" si="2"/>
        <v>6346.6560000000018</v>
      </c>
      <c r="N35" s="5">
        <f t="shared" si="2"/>
        <v>5386.6729999999998</v>
      </c>
      <c r="O35" s="5">
        <f t="shared" si="2"/>
        <v>5078.9679999999998</v>
      </c>
      <c r="P35" s="5">
        <f t="shared" si="2"/>
        <v>5859.1210000000019</v>
      </c>
      <c r="U35" s="25"/>
    </row>
    <row r="36" spans="2:21" x14ac:dyDescent="0.25">
      <c r="B36" s="19">
        <v>37865</v>
      </c>
      <c r="C36" s="5">
        <v>92.655000000000001</v>
      </c>
      <c r="D36" s="5">
        <v>196.60599999999999</v>
      </c>
      <c r="E36" s="5">
        <v>142.02699999999999</v>
      </c>
      <c r="F36" s="5">
        <v>92.658000000000001</v>
      </c>
      <c r="G36" s="5">
        <v>66.239000000000004</v>
      </c>
      <c r="H36" s="5">
        <v>122.751</v>
      </c>
      <c r="I36" s="26"/>
      <c r="J36" s="19">
        <v>37865</v>
      </c>
      <c r="K36" s="5">
        <f t="shared" si="2"/>
        <v>4683.8499999999985</v>
      </c>
      <c r="L36" s="5">
        <f t="shared" si="2"/>
        <v>7371.6010000000015</v>
      </c>
      <c r="M36" s="5">
        <f t="shared" si="2"/>
        <v>6488.6830000000018</v>
      </c>
      <c r="N36" s="5">
        <f t="shared" si="2"/>
        <v>5479.3310000000001</v>
      </c>
      <c r="O36" s="5">
        <f t="shared" si="2"/>
        <v>5145.2069999999994</v>
      </c>
      <c r="P36" s="5">
        <f t="shared" si="2"/>
        <v>5981.8720000000021</v>
      </c>
    </row>
    <row r="37" spans="2:21" x14ac:dyDescent="0.25">
      <c r="B37" s="19">
        <v>37895</v>
      </c>
      <c r="C37" s="5">
        <v>148.21100000000001</v>
      </c>
      <c r="D37" s="5">
        <v>162.40299999999999</v>
      </c>
      <c r="E37" s="5">
        <v>177.88800000000001</v>
      </c>
      <c r="F37" s="5">
        <v>197.86</v>
      </c>
      <c r="G37" s="5">
        <v>178.09700000000001</v>
      </c>
      <c r="H37" s="5">
        <v>160.13800000000001</v>
      </c>
      <c r="I37" s="26"/>
      <c r="J37" s="19">
        <v>37895</v>
      </c>
      <c r="K37" s="5">
        <f t="shared" si="2"/>
        <v>4832.0609999999988</v>
      </c>
      <c r="L37" s="5">
        <f t="shared" si="2"/>
        <v>7534.0040000000017</v>
      </c>
      <c r="M37" s="5">
        <f t="shared" si="2"/>
        <v>6666.5710000000017</v>
      </c>
      <c r="N37" s="5">
        <f t="shared" si="2"/>
        <v>5677.1909999999998</v>
      </c>
      <c r="O37" s="5">
        <f t="shared" si="2"/>
        <v>5323.3039999999992</v>
      </c>
      <c r="P37" s="5">
        <f t="shared" si="2"/>
        <v>6142.010000000002</v>
      </c>
      <c r="U37" s="25"/>
    </row>
    <row r="38" spans="2:21" x14ac:dyDescent="0.25">
      <c r="B38" s="19">
        <v>37926</v>
      </c>
      <c r="C38" s="5">
        <v>139.29300000000001</v>
      </c>
      <c r="D38" s="5">
        <v>165.04</v>
      </c>
      <c r="E38" s="5">
        <v>191.947</v>
      </c>
      <c r="F38" s="5">
        <v>201.32400000000001</v>
      </c>
      <c r="G38" s="5">
        <v>213.03299999999999</v>
      </c>
      <c r="H38" s="5">
        <v>169.459</v>
      </c>
      <c r="I38" s="26"/>
      <c r="J38" s="19">
        <v>37926</v>
      </c>
      <c r="K38" s="5">
        <f t="shared" ref="K38:P53" si="3">K37+C38</f>
        <v>4971.3539999999985</v>
      </c>
      <c r="L38" s="5">
        <f t="shared" si="3"/>
        <v>7699.0440000000017</v>
      </c>
      <c r="M38" s="5">
        <f t="shared" si="3"/>
        <v>6858.5180000000018</v>
      </c>
      <c r="N38" s="5">
        <f t="shared" si="3"/>
        <v>5878.5149999999994</v>
      </c>
      <c r="O38" s="5">
        <f t="shared" si="3"/>
        <v>5536.3369999999995</v>
      </c>
      <c r="P38" s="5">
        <f t="shared" si="3"/>
        <v>6311.4690000000019</v>
      </c>
    </row>
    <row r="39" spans="2:21" x14ac:dyDescent="0.25">
      <c r="B39" s="19">
        <v>37956</v>
      </c>
      <c r="C39" s="5">
        <v>227.005</v>
      </c>
      <c r="D39" s="5">
        <v>118.85899999999999</v>
      </c>
      <c r="E39" s="5">
        <v>233.60599999999999</v>
      </c>
      <c r="F39" s="5">
        <v>238.31299999999999</v>
      </c>
      <c r="G39" s="5">
        <v>220.55600000000001</v>
      </c>
      <c r="H39" s="5">
        <v>202.32</v>
      </c>
      <c r="I39" s="26"/>
      <c r="J39" s="19">
        <v>37956</v>
      </c>
      <c r="K39" s="5">
        <f t="shared" si="3"/>
        <v>5198.3589999999986</v>
      </c>
      <c r="L39" s="5">
        <f t="shared" si="3"/>
        <v>7817.9030000000021</v>
      </c>
      <c r="M39" s="5">
        <f t="shared" si="3"/>
        <v>7092.1240000000016</v>
      </c>
      <c r="N39" s="5">
        <f t="shared" si="3"/>
        <v>6116.8279999999995</v>
      </c>
      <c r="O39" s="5">
        <f t="shared" si="3"/>
        <v>5756.8929999999991</v>
      </c>
      <c r="P39" s="5">
        <f t="shared" si="3"/>
        <v>6513.7890000000016</v>
      </c>
      <c r="U39" s="25"/>
    </row>
    <row r="40" spans="2:21" x14ac:dyDescent="0.25">
      <c r="B40" s="19">
        <v>37987</v>
      </c>
      <c r="C40" s="5">
        <v>292.553</v>
      </c>
      <c r="D40" s="5">
        <v>124.643</v>
      </c>
      <c r="E40" s="5">
        <v>197.809</v>
      </c>
      <c r="F40" s="5">
        <v>372.38299999999998</v>
      </c>
      <c r="G40" s="5">
        <v>411.96600000000001</v>
      </c>
      <c r="H40" s="5">
        <v>242.792</v>
      </c>
      <c r="I40" s="26"/>
      <c r="J40" s="19">
        <v>37987</v>
      </c>
      <c r="K40" s="5">
        <f t="shared" si="3"/>
        <v>5490.9119999999984</v>
      </c>
      <c r="L40" s="5">
        <f t="shared" si="3"/>
        <v>7942.5460000000021</v>
      </c>
      <c r="M40" s="5">
        <f t="shared" si="3"/>
        <v>7289.9330000000018</v>
      </c>
      <c r="N40" s="5">
        <f t="shared" si="3"/>
        <v>6489.2109999999993</v>
      </c>
      <c r="O40" s="5">
        <f t="shared" si="3"/>
        <v>6168.8589999999995</v>
      </c>
      <c r="P40" s="5">
        <f t="shared" si="3"/>
        <v>6756.5810000000019</v>
      </c>
    </row>
    <row r="41" spans="2:21" x14ac:dyDescent="0.25">
      <c r="B41" s="19">
        <v>38018</v>
      </c>
      <c r="C41" s="5">
        <v>237.601</v>
      </c>
      <c r="D41" s="5">
        <v>140.75</v>
      </c>
      <c r="E41" s="5">
        <v>191.738</v>
      </c>
      <c r="F41" s="5">
        <v>387.06099999999998</v>
      </c>
      <c r="G41" s="5">
        <v>432.029</v>
      </c>
      <c r="H41" s="5">
        <v>250.89099999999999</v>
      </c>
      <c r="I41" s="26"/>
      <c r="J41" s="19">
        <v>38018</v>
      </c>
      <c r="K41" s="5">
        <f t="shared" si="3"/>
        <v>5728.5129999999981</v>
      </c>
      <c r="L41" s="5">
        <f t="shared" si="3"/>
        <v>8083.2960000000021</v>
      </c>
      <c r="M41" s="5">
        <f t="shared" si="3"/>
        <v>7481.6710000000021</v>
      </c>
      <c r="N41" s="5">
        <f t="shared" si="3"/>
        <v>6876.271999999999</v>
      </c>
      <c r="O41" s="5">
        <f t="shared" si="3"/>
        <v>6600.887999999999</v>
      </c>
      <c r="P41" s="5">
        <f t="shared" si="3"/>
        <v>7007.4720000000016</v>
      </c>
    </row>
    <row r="42" spans="2:21" x14ac:dyDescent="0.25">
      <c r="B42" s="19">
        <v>38047</v>
      </c>
      <c r="C42" s="5">
        <v>209.50899999999999</v>
      </c>
      <c r="D42" s="5">
        <v>218.381</v>
      </c>
      <c r="E42" s="5">
        <v>284.17899999999997</v>
      </c>
      <c r="F42" s="5">
        <v>314.178</v>
      </c>
      <c r="G42" s="5">
        <v>322.77</v>
      </c>
      <c r="H42" s="5">
        <v>276.48899999999998</v>
      </c>
      <c r="I42" s="26"/>
      <c r="J42" s="19">
        <v>38047</v>
      </c>
      <c r="K42" s="5">
        <f t="shared" si="3"/>
        <v>5938.0219999999981</v>
      </c>
      <c r="L42" s="5">
        <f t="shared" si="3"/>
        <v>8301.6770000000015</v>
      </c>
      <c r="M42" s="5">
        <f t="shared" si="3"/>
        <v>7765.8500000000022</v>
      </c>
      <c r="N42" s="5">
        <f t="shared" si="3"/>
        <v>7190.4499999999989</v>
      </c>
      <c r="O42" s="5">
        <f t="shared" si="3"/>
        <v>6923.6579999999994</v>
      </c>
      <c r="P42" s="5">
        <f t="shared" si="3"/>
        <v>7283.9610000000011</v>
      </c>
    </row>
    <row r="43" spans="2:21" x14ac:dyDescent="0.25">
      <c r="B43" s="19">
        <v>38078</v>
      </c>
      <c r="C43" s="5">
        <v>143.511</v>
      </c>
      <c r="D43" s="5">
        <v>301.68099999999998</v>
      </c>
      <c r="E43" s="5">
        <v>214.24299999999999</v>
      </c>
      <c r="F43" s="5">
        <v>191.571</v>
      </c>
      <c r="G43" s="5">
        <v>187.45500000000001</v>
      </c>
      <c r="H43" s="5">
        <v>219.31399999999999</v>
      </c>
      <c r="I43" s="26"/>
      <c r="J43" s="19">
        <v>38078</v>
      </c>
      <c r="K43" s="5">
        <f t="shared" si="3"/>
        <v>6081.5329999999985</v>
      </c>
      <c r="L43" s="5">
        <f t="shared" si="3"/>
        <v>8603.358000000002</v>
      </c>
      <c r="M43" s="5">
        <f t="shared" si="3"/>
        <v>7980.0930000000026</v>
      </c>
      <c r="N43" s="5">
        <f t="shared" si="3"/>
        <v>7382.0209999999988</v>
      </c>
      <c r="O43" s="5">
        <f t="shared" si="3"/>
        <v>7111.1129999999994</v>
      </c>
      <c r="P43" s="5">
        <f t="shared" si="3"/>
        <v>7503.2750000000015</v>
      </c>
    </row>
    <row r="44" spans="2:21" x14ac:dyDescent="0.25">
      <c r="B44" s="19">
        <v>38108</v>
      </c>
      <c r="C44" s="5">
        <v>71.022999999999996</v>
      </c>
      <c r="D44" s="5">
        <v>394.48899999999998</v>
      </c>
      <c r="E44" s="5">
        <v>182.87</v>
      </c>
      <c r="F44" s="5">
        <v>68.058000000000007</v>
      </c>
      <c r="G44" s="5">
        <v>76.191999999999993</v>
      </c>
      <c r="H44" s="5">
        <v>177.27</v>
      </c>
      <c r="I44" s="26"/>
      <c r="J44" s="19">
        <v>38108</v>
      </c>
      <c r="K44" s="5">
        <f t="shared" si="3"/>
        <v>6152.5559999999987</v>
      </c>
      <c r="L44" s="5">
        <f t="shared" si="3"/>
        <v>8997.8470000000016</v>
      </c>
      <c r="M44" s="5">
        <f t="shared" si="3"/>
        <v>8162.9630000000025</v>
      </c>
      <c r="N44" s="5">
        <f t="shared" si="3"/>
        <v>7450.0789999999988</v>
      </c>
      <c r="O44" s="5">
        <f t="shared" si="3"/>
        <v>7187.3049999999994</v>
      </c>
      <c r="P44" s="5">
        <f t="shared" si="3"/>
        <v>7680.5450000000019</v>
      </c>
      <c r="U44" s="25"/>
    </row>
    <row r="45" spans="2:21" x14ac:dyDescent="0.25">
      <c r="B45" s="19">
        <v>38139</v>
      </c>
      <c r="C45" s="5">
        <v>39.203000000000003</v>
      </c>
      <c r="D45" s="5">
        <v>287.779</v>
      </c>
      <c r="E45" s="5">
        <v>156.87</v>
      </c>
      <c r="F45" s="5">
        <v>27.234000000000002</v>
      </c>
      <c r="G45" s="5">
        <v>40.106000000000002</v>
      </c>
      <c r="H45" s="5">
        <v>125.452</v>
      </c>
      <c r="I45" s="26"/>
      <c r="J45" s="19">
        <v>38139</v>
      </c>
      <c r="K45" s="5">
        <f t="shared" si="3"/>
        <v>6191.7589999999991</v>
      </c>
      <c r="L45" s="5">
        <f t="shared" si="3"/>
        <v>9285.626000000002</v>
      </c>
      <c r="M45" s="5">
        <f t="shared" si="3"/>
        <v>8319.8330000000024</v>
      </c>
      <c r="N45" s="5">
        <f t="shared" si="3"/>
        <v>7477.3129999999992</v>
      </c>
      <c r="O45" s="5">
        <f t="shared" si="3"/>
        <v>7227.4109999999991</v>
      </c>
      <c r="P45" s="5">
        <f t="shared" si="3"/>
        <v>7805.9970000000021</v>
      </c>
    </row>
    <row r="46" spans="2:21" x14ac:dyDescent="0.25">
      <c r="B46" s="19">
        <v>38169</v>
      </c>
      <c r="C46" s="5">
        <v>34.186</v>
      </c>
      <c r="D46" s="5">
        <v>293.14499999999998</v>
      </c>
      <c r="E46" s="5">
        <v>171.792</v>
      </c>
      <c r="F46" s="5">
        <v>24.742999999999999</v>
      </c>
      <c r="G46" s="5">
        <v>24.387</v>
      </c>
      <c r="H46" s="5">
        <v>127.771</v>
      </c>
      <c r="I46" s="26"/>
      <c r="J46" s="19">
        <v>38169</v>
      </c>
      <c r="K46" s="5">
        <f t="shared" si="3"/>
        <v>6225.9449999999988</v>
      </c>
      <c r="L46" s="5">
        <f t="shared" si="3"/>
        <v>9578.7710000000025</v>
      </c>
      <c r="M46" s="5">
        <f t="shared" si="3"/>
        <v>8491.6250000000018</v>
      </c>
      <c r="N46" s="5">
        <f t="shared" si="3"/>
        <v>7502.0559999999996</v>
      </c>
      <c r="O46" s="5">
        <f t="shared" si="3"/>
        <v>7251.7979999999989</v>
      </c>
      <c r="P46" s="5">
        <f t="shared" si="3"/>
        <v>7933.7680000000018</v>
      </c>
      <c r="U46" s="25"/>
    </row>
    <row r="47" spans="2:21" x14ac:dyDescent="0.25">
      <c r="B47" s="19">
        <v>38200</v>
      </c>
      <c r="C47" s="5">
        <v>36.484000000000002</v>
      </c>
      <c r="D47" s="5">
        <v>233.751</v>
      </c>
      <c r="E47" s="5">
        <v>125.292</v>
      </c>
      <c r="F47" s="5">
        <v>38.069000000000003</v>
      </c>
      <c r="G47" s="5">
        <v>33.159999999999997</v>
      </c>
      <c r="H47" s="5">
        <v>100.654</v>
      </c>
      <c r="I47" s="26"/>
      <c r="J47" s="19">
        <v>38200</v>
      </c>
      <c r="K47" s="5">
        <f t="shared" si="3"/>
        <v>6262.4289999999992</v>
      </c>
      <c r="L47" s="5">
        <f t="shared" si="3"/>
        <v>9812.5220000000027</v>
      </c>
      <c r="M47" s="5">
        <f t="shared" si="3"/>
        <v>8616.9170000000013</v>
      </c>
      <c r="N47" s="5">
        <f t="shared" si="3"/>
        <v>7540.125</v>
      </c>
      <c r="O47" s="5">
        <f t="shared" si="3"/>
        <v>7284.9579999999987</v>
      </c>
      <c r="P47" s="5">
        <f t="shared" si="3"/>
        <v>8034.4220000000023</v>
      </c>
    </row>
    <row r="48" spans="2:21" x14ac:dyDescent="0.25">
      <c r="B48" s="19">
        <v>38231</v>
      </c>
      <c r="C48" s="5">
        <v>58.262</v>
      </c>
      <c r="D48" s="5">
        <v>204.14</v>
      </c>
      <c r="E48" s="5">
        <v>155.101</v>
      </c>
      <c r="F48" s="5">
        <v>82.278000000000006</v>
      </c>
      <c r="G48" s="5">
        <v>63.031999999999996</v>
      </c>
      <c r="H48" s="5">
        <v>118.087</v>
      </c>
      <c r="I48" s="26"/>
      <c r="J48" s="19">
        <v>38231</v>
      </c>
      <c r="K48" s="5">
        <f t="shared" si="3"/>
        <v>6320.6909999999989</v>
      </c>
      <c r="L48" s="5">
        <f t="shared" si="3"/>
        <v>10016.662000000002</v>
      </c>
      <c r="M48" s="5">
        <f t="shared" si="3"/>
        <v>8772.0180000000018</v>
      </c>
      <c r="N48" s="5">
        <f t="shared" si="3"/>
        <v>7622.4030000000002</v>
      </c>
      <c r="O48" s="5">
        <f t="shared" si="3"/>
        <v>7347.9899999999989</v>
      </c>
      <c r="P48" s="5">
        <f t="shared" si="3"/>
        <v>8152.5090000000027</v>
      </c>
      <c r="U48" s="25"/>
    </row>
    <row r="49" spans="2:21" x14ac:dyDescent="0.25">
      <c r="B49" s="19">
        <v>38261</v>
      </c>
      <c r="C49" s="5">
        <v>125.218</v>
      </c>
      <c r="D49" s="5">
        <v>183.768</v>
      </c>
      <c r="E49" s="5">
        <v>200.548</v>
      </c>
      <c r="F49" s="5">
        <v>162.29900000000001</v>
      </c>
      <c r="G49" s="5">
        <v>166.596</v>
      </c>
      <c r="H49" s="5">
        <v>163.315</v>
      </c>
      <c r="I49" s="26"/>
      <c r="J49" s="19">
        <v>38261</v>
      </c>
      <c r="K49" s="5">
        <f t="shared" si="3"/>
        <v>6445.9089999999987</v>
      </c>
      <c r="L49" s="5">
        <f t="shared" si="3"/>
        <v>10200.430000000002</v>
      </c>
      <c r="M49" s="5">
        <f t="shared" si="3"/>
        <v>8972.5660000000025</v>
      </c>
      <c r="N49" s="5">
        <f t="shared" si="3"/>
        <v>7784.7020000000002</v>
      </c>
      <c r="O49" s="5">
        <f t="shared" si="3"/>
        <v>7514.5859999999993</v>
      </c>
      <c r="P49" s="5">
        <f t="shared" si="3"/>
        <v>8315.8240000000023</v>
      </c>
    </row>
    <row r="50" spans="2:21" x14ac:dyDescent="0.25">
      <c r="B50" s="19">
        <v>38292</v>
      </c>
      <c r="C50" s="5">
        <v>192.184</v>
      </c>
      <c r="D50" s="5">
        <v>133.43700000000001</v>
      </c>
      <c r="E50" s="5">
        <v>223.59899999999999</v>
      </c>
      <c r="F50" s="5">
        <v>184.03700000000001</v>
      </c>
      <c r="G50" s="5">
        <v>153.24700000000001</v>
      </c>
      <c r="H50" s="5">
        <v>176.90899999999999</v>
      </c>
      <c r="I50" s="26"/>
      <c r="J50" s="19">
        <v>38292</v>
      </c>
      <c r="K50" s="5">
        <f t="shared" si="3"/>
        <v>6638.0929999999989</v>
      </c>
      <c r="L50" s="5">
        <f t="shared" si="3"/>
        <v>10333.867000000002</v>
      </c>
      <c r="M50" s="5">
        <f t="shared" si="3"/>
        <v>9196.1650000000027</v>
      </c>
      <c r="N50" s="5">
        <f t="shared" si="3"/>
        <v>7968.7390000000005</v>
      </c>
      <c r="O50" s="5">
        <f t="shared" si="3"/>
        <v>7667.8329999999996</v>
      </c>
      <c r="P50" s="5">
        <f t="shared" si="3"/>
        <v>8492.733000000002</v>
      </c>
    </row>
    <row r="51" spans="2:21" x14ac:dyDescent="0.25">
      <c r="B51" s="19">
        <v>38322</v>
      </c>
      <c r="C51" s="5">
        <v>241.71799999999999</v>
      </c>
      <c r="D51" s="5">
        <v>131.15600000000001</v>
      </c>
      <c r="E51" s="5">
        <v>229.358</v>
      </c>
      <c r="F51" s="5">
        <v>257.62</v>
      </c>
      <c r="G51" s="5">
        <v>234.935</v>
      </c>
      <c r="H51" s="5">
        <v>211.71299999999999</v>
      </c>
      <c r="I51" s="26"/>
      <c r="J51" s="19">
        <v>38322</v>
      </c>
      <c r="K51" s="5">
        <f t="shared" si="3"/>
        <v>6879.8109999999988</v>
      </c>
      <c r="L51" s="5">
        <f t="shared" si="3"/>
        <v>10465.023000000003</v>
      </c>
      <c r="M51" s="5">
        <f t="shared" si="3"/>
        <v>9425.5230000000029</v>
      </c>
      <c r="N51" s="5">
        <f t="shared" si="3"/>
        <v>8226.3590000000004</v>
      </c>
      <c r="O51" s="5">
        <f t="shared" si="3"/>
        <v>7902.768</v>
      </c>
      <c r="P51" s="5">
        <f t="shared" si="3"/>
        <v>8704.4460000000017</v>
      </c>
    </row>
    <row r="52" spans="2:21" x14ac:dyDescent="0.25">
      <c r="B52" s="19">
        <v>38353</v>
      </c>
      <c r="C52" s="5">
        <v>235.25899999999999</v>
      </c>
      <c r="D52" s="5">
        <v>187.39500000000001</v>
      </c>
      <c r="E52" s="5">
        <v>203.06299999999999</v>
      </c>
      <c r="F52" s="5">
        <v>309.26499999999999</v>
      </c>
      <c r="G52" s="5">
        <v>276.39600000000002</v>
      </c>
      <c r="H52" s="5">
        <v>224.41800000000001</v>
      </c>
      <c r="I52" s="26"/>
      <c r="J52" s="19">
        <v>38353</v>
      </c>
      <c r="K52" s="5">
        <f t="shared" si="3"/>
        <v>7115.0699999999988</v>
      </c>
      <c r="L52" s="5">
        <f t="shared" si="3"/>
        <v>10652.418000000003</v>
      </c>
      <c r="M52" s="5">
        <f t="shared" si="3"/>
        <v>9628.586000000003</v>
      </c>
      <c r="N52" s="5">
        <f t="shared" si="3"/>
        <v>8535.6239999999998</v>
      </c>
      <c r="O52" s="5">
        <f t="shared" si="3"/>
        <v>8179.1639999999998</v>
      </c>
      <c r="P52" s="5">
        <f t="shared" si="3"/>
        <v>8928.8640000000014</v>
      </c>
    </row>
    <row r="53" spans="2:21" x14ac:dyDescent="0.25">
      <c r="B53" s="19">
        <v>38384</v>
      </c>
      <c r="C53" s="5">
        <v>259.774</v>
      </c>
      <c r="D53" s="5">
        <v>233.30799999999999</v>
      </c>
      <c r="E53" s="5">
        <v>237.107</v>
      </c>
      <c r="F53" s="5">
        <v>295.40300000000002</v>
      </c>
      <c r="G53" s="5">
        <v>302.16300000000001</v>
      </c>
      <c r="H53" s="5">
        <v>259.30099999999999</v>
      </c>
      <c r="I53" s="26"/>
      <c r="J53" s="19">
        <v>38384</v>
      </c>
      <c r="K53" s="5">
        <f t="shared" si="3"/>
        <v>7374.8439999999991</v>
      </c>
      <c r="L53" s="5">
        <f t="shared" si="3"/>
        <v>10885.726000000002</v>
      </c>
      <c r="M53" s="5">
        <f t="shared" si="3"/>
        <v>9865.6930000000029</v>
      </c>
      <c r="N53" s="5">
        <f t="shared" si="3"/>
        <v>8831.027</v>
      </c>
      <c r="O53" s="5">
        <f t="shared" si="3"/>
        <v>8481.3269999999993</v>
      </c>
      <c r="P53" s="5">
        <f t="shared" si="3"/>
        <v>9188.1650000000009</v>
      </c>
    </row>
    <row r="54" spans="2:21" x14ac:dyDescent="0.25">
      <c r="B54" s="19">
        <v>38412</v>
      </c>
      <c r="C54" s="5">
        <v>230.983</v>
      </c>
      <c r="D54" s="5">
        <v>209.863</v>
      </c>
      <c r="E54" s="5">
        <v>268.42599999999999</v>
      </c>
      <c r="F54" s="5">
        <v>393.91</v>
      </c>
      <c r="G54" s="5">
        <v>385.28800000000001</v>
      </c>
      <c r="H54" s="5">
        <v>288.07100000000003</v>
      </c>
      <c r="I54" s="26"/>
      <c r="J54" s="19">
        <v>38412</v>
      </c>
      <c r="K54" s="5">
        <f t="shared" ref="K54:P69" si="4">K53+C54</f>
        <v>7605.8269999999993</v>
      </c>
      <c r="L54" s="5">
        <f t="shared" si="4"/>
        <v>11095.589000000002</v>
      </c>
      <c r="M54" s="5">
        <f t="shared" si="4"/>
        <v>10134.119000000002</v>
      </c>
      <c r="N54" s="5">
        <f t="shared" si="4"/>
        <v>9224.9369999999999</v>
      </c>
      <c r="O54" s="5">
        <f t="shared" si="4"/>
        <v>8866.6149999999998</v>
      </c>
      <c r="P54" s="5">
        <f t="shared" si="4"/>
        <v>9476.2360000000008</v>
      </c>
    </row>
    <row r="55" spans="2:21" x14ac:dyDescent="0.25">
      <c r="B55" s="19">
        <v>38443</v>
      </c>
      <c r="C55" s="5">
        <v>122.191</v>
      </c>
      <c r="D55" s="5">
        <v>370.416</v>
      </c>
      <c r="E55" s="5">
        <v>243.90700000000001</v>
      </c>
      <c r="F55" s="5">
        <v>145.46700000000001</v>
      </c>
      <c r="G55" s="5">
        <v>184.76400000000001</v>
      </c>
      <c r="H55" s="5">
        <v>230.75800000000001</v>
      </c>
      <c r="I55" s="26"/>
      <c r="J55" s="19">
        <v>38443</v>
      </c>
      <c r="K55" s="5">
        <f t="shared" si="4"/>
        <v>7728.0179999999991</v>
      </c>
      <c r="L55" s="5">
        <f t="shared" si="4"/>
        <v>11466.005000000001</v>
      </c>
      <c r="M55" s="5">
        <f t="shared" si="4"/>
        <v>10378.026000000002</v>
      </c>
      <c r="N55" s="5">
        <f t="shared" si="4"/>
        <v>9370.4040000000005</v>
      </c>
      <c r="O55" s="5">
        <f t="shared" si="4"/>
        <v>9051.378999999999</v>
      </c>
      <c r="P55" s="5">
        <f t="shared" si="4"/>
        <v>9706.9940000000006</v>
      </c>
    </row>
    <row r="56" spans="2:21" x14ac:dyDescent="0.25">
      <c r="B56" s="19">
        <v>38473</v>
      </c>
      <c r="C56" s="5">
        <v>84.366</v>
      </c>
      <c r="D56" s="5">
        <v>333.83800000000002</v>
      </c>
      <c r="E56" s="5">
        <v>184.67699999999999</v>
      </c>
      <c r="F56" s="5">
        <v>84.656999999999996</v>
      </c>
      <c r="G56" s="5">
        <v>105.291</v>
      </c>
      <c r="H56" s="5">
        <v>180.214</v>
      </c>
      <c r="I56" s="26"/>
      <c r="J56" s="19">
        <v>38473</v>
      </c>
      <c r="K56" s="5">
        <f t="shared" si="4"/>
        <v>7812.3839999999991</v>
      </c>
      <c r="L56" s="5">
        <f t="shared" si="4"/>
        <v>11799.843000000001</v>
      </c>
      <c r="M56" s="5">
        <f t="shared" si="4"/>
        <v>10562.703000000001</v>
      </c>
      <c r="N56" s="5">
        <f t="shared" si="4"/>
        <v>9455.0609999999997</v>
      </c>
      <c r="O56" s="5">
        <f t="shared" si="4"/>
        <v>9156.6699999999983</v>
      </c>
      <c r="P56" s="5">
        <f t="shared" si="4"/>
        <v>9887.2080000000005</v>
      </c>
    </row>
    <row r="57" spans="2:21" x14ac:dyDescent="0.25">
      <c r="B57" s="19">
        <v>38504</v>
      </c>
      <c r="C57" s="5">
        <v>28.771999999999998</v>
      </c>
      <c r="D57" s="5">
        <v>255.41499999999999</v>
      </c>
      <c r="E57" s="5">
        <v>128.065</v>
      </c>
      <c r="F57" s="5">
        <v>23.32</v>
      </c>
      <c r="G57" s="5">
        <v>25.358000000000001</v>
      </c>
      <c r="H57" s="5">
        <v>106.628</v>
      </c>
      <c r="I57" s="26"/>
      <c r="J57" s="19">
        <v>38504</v>
      </c>
      <c r="K57" s="5">
        <f t="shared" si="4"/>
        <v>7841.155999999999</v>
      </c>
      <c r="L57" s="5">
        <f t="shared" si="4"/>
        <v>12055.258000000002</v>
      </c>
      <c r="M57" s="5">
        <f t="shared" si="4"/>
        <v>10690.768000000002</v>
      </c>
      <c r="N57" s="5">
        <f t="shared" si="4"/>
        <v>9478.3809999999994</v>
      </c>
      <c r="O57" s="5">
        <f t="shared" si="4"/>
        <v>9182.0279999999984</v>
      </c>
      <c r="P57" s="5">
        <f t="shared" si="4"/>
        <v>9993.8360000000011</v>
      </c>
      <c r="U57" s="25"/>
    </row>
    <row r="58" spans="2:21" x14ac:dyDescent="0.25">
      <c r="B58" s="19">
        <v>38534</v>
      </c>
      <c r="C58" s="5">
        <v>14.433999999999999</v>
      </c>
      <c r="D58" s="5">
        <v>254.279</v>
      </c>
      <c r="E58" s="5">
        <v>107.815</v>
      </c>
      <c r="F58" s="5">
        <v>8.6530000000000005</v>
      </c>
      <c r="G58" s="5">
        <v>14.266999999999999</v>
      </c>
      <c r="H58" s="5">
        <v>92.031000000000006</v>
      </c>
      <c r="I58" s="26"/>
      <c r="J58" s="19">
        <v>38534</v>
      </c>
      <c r="K58" s="5">
        <f t="shared" si="4"/>
        <v>7855.5899999999992</v>
      </c>
      <c r="L58" s="5">
        <f t="shared" si="4"/>
        <v>12309.537000000002</v>
      </c>
      <c r="M58" s="5">
        <f t="shared" si="4"/>
        <v>10798.583000000002</v>
      </c>
      <c r="N58" s="5">
        <f t="shared" si="4"/>
        <v>9487.0339999999997</v>
      </c>
      <c r="O58" s="5">
        <f t="shared" si="4"/>
        <v>9196.2949999999983</v>
      </c>
      <c r="P58" s="5">
        <f t="shared" si="4"/>
        <v>10085.867000000002</v>
      </c>
      <c r="U58" s="25"/>
    </row>
    <row r="59" spans="2:21" x14ac:dyDescent="0.25">
      <c r="B59" s="19">
        <v>38565</v>
      </c>
      <c r="C59" s="5">
        <v>27.760999999999999</v>
      </c>
      <c r="D59" s="5">
        <v>222.59</v>
      </c>
      <c r="E59" s="5">
        <v>95.963999999999999</v>
      </c>
      <c r="F59" s="5">
        <v>17.449000000000002</v>
      </c>
      <c r="G59" s="5">
        <v>13.603</v>
      </c>
      <c r="H59" s="5">
        <v>81.427000000000007</v>
      </c>
      <c r="I59" s="26"/>
      <c r="J59" s="19">
        <v>38565</v>
      </c>
      <c r="K59" s="5">
        <f t="shared" si="4"/>
        <v>7883.3509999999997</v>
      </c>
      <c r="L59" s="5">
        <f t="shared" si="4"/>
        <v>12532.127000000002</v>
      </c>
      <c r="M59" s="5">
        <f t="shared" si="4"/>
        <v>10894.547000000002</v>
      </c>
      <c r="N59" s="5">
        <f t="shared" si="4"/>
        <v>9504.4830000000002</v>
      </c>
      <c r="O59" s="5">
        <f t="shared" si="4"/>
        <v>9209.8979999999974</v>
      </c>
      <c r="P59" s="5">
        <f t="shared" si="4"/>
        <v>10167.294000000002</v>
      </c>
      <c r="U59" s="25"/>
    </row>
    <row r="60" spans="2:21" x14ac:dyDescent="0.25">
      <c r="B60" s="19">
        <v>38596</v>
      </c>
      <c r="C60" s="5">
        <v>61.320999999999998</v>
      </c>
      <c r="D60" s="5">
        <v>147.495</v>
      </c>
      <c r="E60" s="5">
        <v>107.42700000000001</v>
      </c>
      <c r="F60" s="5">
        <v>82.155000000000001</v>
      </c>
      <c r="G60" s="5">
        <v>80.844999999999999</v>
      </c>
      <c r="H60" s="5">
        <v>92</v>
      </c>
      <c r="I60" s="26"/>
      <c r="J60" s="19">
        <v>38596</v>
      </c>
      <c r="K60" s="5">
        <f t="shared" si="4"/>
        <v>7944.6719999999996</v>
      </c>
      <c r="L60" s="5">
        <f t="shared" si="4"/>
        <v>12679.622000000003</v>
      </c>
      <c r="M60" s="5">
        <f t="shared" si="4"/>
        <v>11001.974000000002</v>
      </c>
      <c r="N60" s="5">
        <f t="shared" si="4"/>
        <v>9586.6380000000008</v>
      </c>
      <c r="O60" s="5">
        <f t="shared" si="4"/>
        <v>9290.7429999999968</v>
      </c>
      <c r="P60" s="5">
        <f t="shared" si="4"/>
        <v>10259.294000000002</v>
      </c>
    </row>
    <row r="61" spans="2:21" x14ac:dyDescent="0.25">
      <c r="B61" s="19">
        <v>38626</v>
      </c>
      <c r="C61" s="5">
        <v>147.226</v>
      </c>
      <c r="D61" s="5">
        <v>155.58500000000001</v>
      </c>
      <c r="E61" s="5">
        <v>198.739</v>
      </c>
      <c r="F61" s="5">
        <v>140.654</v>
      </c>
      <c r="G61" s="5">
        <v>106.30200000000001</v>
      </c>
      <c r="H61" s="5">
        <v>154.90799999999999</v>
      </c>
      <c r="I61" s="26"/>
      <c r="J61" s="19">
        <v>38626</v>
      </c>
      <c r="K61" s="5">
        <f t="shared" si="4"/>
        <v>8091.8979999999992</v>
      </c>
      <c r="L61" s="5">
        <f t="shared" si="4"/>
        <v>12835.207000000002</v>
      </c>
      <c r="M61" s="5">
        <f t="shared" si="4"/>
        <v>11200.713000000002</v>
      </c>
      <c r="N61" s="5">
        <f t="shared" si="4"/>
        <v>9727.2920000000013</v>
      </c>
      <c r="O61" s="5">
        <f t="shared" si="4"/>
        <v>9397.0449999999964</v>
      </c>
      <c r="P61" s="5">
        <f t="shared" si="4"/>
        <v>10414.202000000001</v>
      </c>
    </row>
    <row r="62" spans="2:21" x14ac:dyDescent="0.25">
      <c r="B62" s="19">
        <v>38657</v>
      </c>
      <c r="C62" s="5">
        <v>188.51900000000001</v>
      </c>
      <c r="D62" s="5">
        <v>205.958</v>
      </c>
      <c r="E62" s="5">
        <v>190.26900000000001</v>
      </c>
      <c r="F62" s="5">
        <v>218.38399999999999</v>
      </c>
      <c r="G62" s="5">
        <v>184.215</v>
      </c>
      <c r="H62" s="5">
        <v>183.25299999999999</v>
      </c>
      <c r="I62" s="26"/>
      <c r="J62" s="19">
        <v>38657</v>
      </c>
      <c r="K62" s="5">
        <f t="shared" si="4"/>
        <v>8280.4169999999995</v>
      </c>
      <c r="L62" s="5">
        <f t="shared" si="4"/>
        <v>13041.165000000003</v>
      </c>
      <c r="M62" s="5">
        <f t="shared" si="4"/>
        <v>11390.982000000002</v>
      </c>
      <c r="N62" s="5">
        <f t="shared" si="4"/>
        <v>9945.6760000000013</v>
      </c>
      <c r="O62" s="5">
        <f t="shared" si="4"/>
        <v>9581.2599999999966</v>
      </c>
      <c r="P62" s="5">
        <f t="shared" si="4"/>
        <v>10597.455000000002</v>
      </c>
    </row>
    <row r="63" spans="2:21" x14ac:dyDescent="0.25">
      <c r="B63" s="19">
        <v>38687</v>
      </c>
      <c r="C63" s="5">
        <v>258.435</v>
      </c>
      <c r="D63" s="5">
        <v>253.92500000000001</v>
      </c>
      <c r="E63" s="5">
        <v>237.923</v>
      </c>
      <c r="F63" s="5">
        <v>361.892</v>
      </c>
      <c r="G63" s="5">
        <v>372.47500000000002</v>
      </c>
      <c r="H63" s="5">
        <v>271.43099999999998</v>
      </c>
      <c r="I63" s="26"/>
      <c r="J63" s="19">
        <v>38687</v>
      </c>
      <c r="K63" s="5">
        <f t="shared" si="4"/>
        <v>8538.851999999999</v>
      </c>
      <c r="L63" s="5">
        <f t="shared" si="4"/>
        <v>13295.090000000002</v>
      </c>
      <c r="M63" s="5">
        <f t="shared" si="4"/>
        <v>11628.905000000002</v>
      </c>
      <c r="N63" s="5">
        <f t="shared" si="4"/>
        <v>10307.568000000001</v>
      </c>
      <c r="O63" s="5">
        <f t="shared" si="4"/>
        <v>9953.7349999999969</v>
      </c>
      <c r="P63" s="5">
        <f t="shared" si="4"/>
        <v>10868.886000000002</v>
      </c>
    </row>
    <row r="64" spans="2:21" x14ac:dyDescent="0.25">
      <c r="B64" s="19">
        <v>38718</v>
      </c>
      <c r="C64" s="5">
        <v>312.98700000000002</v>
      </c>
      <c r="D64" s="5">
        <v>293.16199999999998</v>
      </c>
      <c r="E64" s="5">
        <v>246.505</v>
      </c>
      <c r="F64" s="5">
        <v>294.92899999999997</v>
      </c>
      <c r="G64" s="5">
        <v>270.59300000000002</v>
      </c>
      <c r="H64" s="5">
        <v>275.738</v>
      </c>
      <c r="I64" s="26"/>
      <c r="J64" s="19">
        <v>38718</v>
      </c>
      <c r="K64" s="5">
        <f t="shared" si="4"/>
        <v>8851.8389999999981</v>
      </c>
      <c r="L64" s="5">
        <f t="shared" si="4"/>
        <v>13588.252000000002</v>
      </c>
      <c r="M64" s="5">
        <f t="shared" si="4"/>
        <v>11875.410000000002</v>
      </c>
      <c r="N64" s="5">
        <f t="shared" si="4"/>
        <v>10602.497000000001</v>
      </c>
      <c r="O64" s="5">
        <f t="shared" si="4"/>
        <v>10224.327999999998</v>
      </c>
      <c r="P64" s="5">
        <f t="shared" si="4"/>
        <v>11144.624000000002</v>
      </c>
    </row>
    <row r="65" spans="2:21" x14ac:dyDescent="0.25">
      <c r="B65" s="19">
        <v>38749</v>
      </c>
      <c r="C65" s="5">
        <v>261.67899999999997</v>
      </c>
      <c r="D65" s="5">
        <v>165.52799999999999</v>
      </c>
      <c r="E65" s="5">
        <v>234.68799999999999</v>
      </c>
      <c r="F65" s="5">
        <v>335.82600000000002</v>
      </c>
      <c r="G65" s="5">
        <v>312.363</v>
      </c>
      <c r="H65" s="5">
        <v>252.749</v>
      </c>
      <c r="I65" s="26"/>
      <c r="J65" s="19">
        <v>38749</v>
      </c>
      <c r="K65" s="5">
        <f t="shared" si="4"/>
        <v>9113.5179999999982</v>
      </c>
      <c r="L65" s="5">
        <f t="shared" si="4"/>
        <v>13753.780000000002</v>
      </c>
      <c r="M65" s="5">
        <f t="shared" si="4"/>
        <v>12110.098000000002</v>
      </c>
      <c r="N65" s="5">
        <f t="shared" si="4"/>
        <v>10938.323</v>
      </c>
      <c r="O65" s="5">
        <f t="shared" si="4"/>
        <v>10536.690999999997</v>
      </c>
      <c r="P65" s="5">
        <f t="shared" si="4"/>
        <v>11397.373000000001</v>
      </c>
    </row>
    <row r="66" spans="2:21" x14ac:dyDescent="0.25">
      <c r="B66" s="19">
        <v>38777</v>
      </c>
      <c r="C66" s="5">
        <v>228.56800000000001</v>
      </c>
      <c r="D66" s="5">
        <v>198.23</v>
      </c>
      <c r="E66" s="5">
        <v>272.68</v>
      </c>
      <c r="F66" s="5">
        <v>342.26600000000002</v>
      </c>
      <c r="G66" s="5">
        <v>329.66399999999999</v>
      </c>
      <c r="H66" s="5">
        <v>271.88200000000001</v>
      </c>
      <c r="I66" s="26"/>
      <c r="J66" s="19">
        <v>38777</v>
      </c>
      <c r="K66" s="5">
        <f t="shared" si="4"/>
        <v>9342.0859999999975</v>
      </c>
      <c r="L66" s="5">
        <f t="shared" si="4"/>
        <v>13952.010000000002</v>
      </c>
      <c r="M66" s="5">
        <f t="shared" si="4"/>
        <v>12382.778000000002</v>
      </c>
      <c r="N66" s="5">
        <f t="shared" si="4"/>
        <v>11280.589</v>
      </c>
      <c r="O66" s="5">
        <f t="shared" si="4"/>
        <v>10866.354999999998</v>
      </c>
      <c r="P66" s="5">
        <f t="shared" si="4"/>
        <v>11669.255000000001</v>
      </c>
    </row>
    <row r="67" spans="2:21" x14ac:dyDescent="0.25">
      <c r="B67" s="19">
        <v>38808</v>
      </c>
      <c r="C67" s="5">
        <v>176.08199999999999</v>
      </c>
      <c r="D67" s="5">
        <v>230.542</v>
      </c>
      <c r="E67" s="5">
        <v>232.55799999999999</v>
      </c>
      <c r="F67" s="5">
        <v>281.80700000000002</v>
      </c>
      <c r="G67" s="5">
        <v>317.56</v>
      </c>
      <c r="H67" s="5">
        <v>244.251</v>
      </c>
      <c r="I67" s="26"/>
      <c r="J67" s="19">
        <v>38808</v>
      </c>
      <c r="K67" s="5">
        <f t="shared" si="4"/>
        <v>9518.1679999999978</v>
      </c>
      <c r="L67" s="5">
        <f t="shared" si="4"/>
        <v>14182.552000000001</v>
      </c>
      <c r="M67" s="5">
        <f t="shared" si="4"/>
        <v>12615.336000000003</v>
      </c>
      <c r="N67" s="5">
        <f t="shared" si="4"/>
        <v>11562.396000000001</v>
      </c>
      <c r="O67" s="5">
        <f t="shared" si="4"/>
        <v>11183.914999999997</v>
      </c>
      <c r="P67" s="5">
        <f t="shared" si="4"/>
        <v>11913.506000000001</v>
      </c>
    </row>
    <row r="68" spans="2:21" x14ac:dyDescent="0.25">
      <c r="B68" s="19">
        <v>38838</v>
      </c>
      <c r="C68" s="5">
        <v>63.512</v>
      </c>
      <c r="D68" s="5">
        <v>408.94400000000002</v>
      </c>
      <c r="E68" s="5">
        <v>152.82</v>
      </c>
      <c r="F68" s="5">
        <v>132.88399999999999</v>
      </c>
      <c r="G68" s="5">
        <v>152.666</v>
      </c>
      <c r="H68" s="5">
        <v>192.04900000000001</v>
      </c>
      <c r="I68" s="26"/>
      <c r="J68" s="19">
        <v>38838</v>
      </c>
      <c r="K68" s="5">
        <f t="shared" si="4"/>
        <v>9581.6799999999985</v>
      </c>
      <c r="L68" s="5">
        <f t="shared" si="4"/>
        <v>14591.496000000001</v>
      </c>
      <c r="M68" s="5">
        <f t="shared" si="4"/>
        <v>12768.156000000003</v>
      </c>
      <c r="N68" s="5">
        <f t="shared" si="4"/>
        <v>11695.28</v>
      </c>
      <c r="O68" s="5">
        <f t="shared" si="4"/>
        <v>11336.580999999996</v>
      </c>
      <c r="P68" s="5">
        <f t="shared" si="4"/>
        <v>12105.555000000002</v>
      </c>
    </row>
    <row r="69" spans="2:21" x14ac:dyDescent="0.25">
      <c r="B69" s="19">
        <v>38869</v>
      </c>
      <c r="C69" s="5">
        <v>37.290999999999997</v>
      </c>
      <c r="D69" s="5">
        <v>338.21</v>
      </c>
      <c r="E69" s="5">
        <v>154.70699999999999</v>
      </c>
      <c r="F69" s="5">
        <v>17.591000000000001</v>
      </c>
      <c r="G69" s="5">
        <v>23.667999999999999</v>
      </c>
      <c r="H69" s="5">
        <v>135.31700000000001</v>
      </c>
      <c r="I69" s="26"/>
      <c r="J69" s="19">
        <v>38869</v>
      </c>
      <c r="K69" s="5">
        <f t="shared" si="4"/>
        <v>9618.9709999999977</v>
      </c>
      <c r="L69" s="5">
        <f t="shared" si="4"/>
        <v>14929.706</v>
      </c>
      <c r="M69" s="5">
        <f t="shared" si="4"/>
        <v>12922.863000000003</v>
      </c>
      <c r="N69" s="5">
        <f t="shared" si="4"/>
        <v>11712.871000000001</v>
      </c>
      <c r="O69" s="5">
        <f t="shared" si="4"/>
        <v>11360.248999999996</v>
      </c>
      <c r="P69" s="5">
        <f t="shared" si="4"/>
        <v>12240.872000000003</v>
      </c>
      <c r="U69" s="25"/>
    </row>
    <row r="70" spans="2:21" x14ac:dyDescent="0.25">
      <c r="B70" s="19">
        <v>38899</v>
      </c>
      <c r="C70" s="5">
        <v>24.561</v>
      </c>
      <c r="D70" s="5">
        <v>320.50900000000001</v>
      </c>
      <c r="E70" s="5">
        <v>129.19800000000001</v>
      </c>
      <c r="F70" s="5">
        <v>18.143999999999998</v>
      </c>
      <c r="G70" s="5">
        <v>19.329000000000001</v>
      </c>
      <c r="H70" s="5">
        <v>112.351</v>
      </c>
      <c r="I70" s="26"/>
      <c r="J70" s="19">
        <v>38899</v>
      </c>
      <c r="K70" s="5">
        <f t="shared" ref="K70:P85" si="5">K69+C70</f>
        <v>9643.5319999999974</v>
      </c>
      <c r="L70" s="5">
        <f t="shared" si="5"/>
        <v>15250.215</v>
      </c>
      <c r="M70" s="5">
        <f t="shared" si="5"/>
        <v>13052.061000000003</v>
      </c>
      <c r="N70" s="5">
        <f t="shared" si="5"/>
        <v>11731.015000000001</v>
      </c>
      <c r="O70" s="5">
        <f t="shared" si="5"/>
        <v>11379.577999999996</v>
      </c>
      <c r="P70" s="5">
        <f t="shared" si="5"/>
        <v>12353.223000000004</v>
      </c>
      <c r="U70" s="25"/>
    </row>
    <row r="71" spans="2:21" x14ac:dyDescent="0.25">
      <c r="B71" s="19">
        <v>38930</v>
      </c>
      <c r="C71" s="5">
        <v>35.808999999999997</v>
      </c>
      <c r="D71" s="5">
        <v>213.661</v>
      </c>
      <c r="E71" s="5">
        <v>127.154</v>
      </c>
      <c r="F71" s="5">
        <v>26.149000000000001</v>
      </c>
      <c r="G71" s="5">
        <v>19.361999999999998</v>
      </c>
      <c r="H71" s="5">
        <v>93.477999999999994</v>
      </c>
      <c r="I71" s="26"/>
      <c r="J71" s="19">
        <v>38930</v>
      </c>
      <c r="K71" s="5">
        <f t="shared" si="5"/>
        <v>9679.3409999999967</v>
      </c>
      <c r="L71" s="5">
        <f t="shared" si="5"/>
        <v>15463.876</v>
      </c>
      <c r="M71" s="5">
        <f t="shared" si="5"/>
        <v>13179.215000000004</v>
      </c>
      <c r="N71" s="5">
        <f t="shared" si="5"/>
        <v>11757.164000000001</v>
      </c>
      <c r="O71" s="5">
        <f t="shared" si="5"/>
        <v>11398.939999999995</v>
      </c>
      <c r="P71" s="5">
        <f t="shared" si="5"/>
        <v>12446.701000000003</v>
      </c>
      <c r="U71" s="25"/>
    </row>
    <row r="72" spans="2:21" x14ac:dyDescent="0.25">
      <c r="B72" s="19">
        <v>38961</v>
      </c>
      <c r="C72" s="5">
        <v>80.063999999999993</v>
      </c>
      <c r="D72" s="5">
        <v>169.97</v>
      </c>
      <c r="E72" s="5">
        <v>130.102</v>
      </c>
      <c r="F72" s="5">
        <v>97.923000000000002</v>
      </c>
      <c r="G72" s="5">
        <v>75.206000000000003</v>
      </c>
      <c r="H72" s="5">
        <v>109.43600000000001</v>
      </c>
      <c r="I72" s="26"/>
      <c r="J72" s="19">
        <v>38961</v>
      </c>
      <c r="K72" s="5">
        <f t="shared" si="5"/>
        <v>9759.404999999997</v>
      </c>
      <c r="L72" s="5">
        <f t="shared" si="5"/>
        <v>15633.846</v>
      </c>
      <c r="M72" s="5">
        <f t="shared" si="5"/>
        <v>13309.317000000005</v>
      </c>
      <c r="N72" s="5">
        <f t="shared" si="5"/>
        <v>11855.087000000001</v>
      </c>
      <c r="O72" s="5">
        <f t="shared" si="5"/>
        <v>11474.145999999995</v>
      </c>
      <c r="P72" s="5">
        <f t="shared" si="5"/>
        <v>12556.137000000002</v>
      </c>
    </row>
    <row r="73" spans="2:21" x14ac:dyDescent="0.25">
      <c r="B73" s="19">
        <v>38991</v>
      </c>
      <c r="C73" s="5">
        <v>159.69200000000001</v>
      </c>
      <c r="D73" s="5">
        <v>142.566</v>
      </c>
      <c r="E73" s="5">
        <v>179.54900000000001</v>
      </c>
      <c r="F73" s="5">
        <v>201.28</v>
      </c>
      <c r="G73" s="5">
        <v>165.60400000000001</v>
      </c>
      <c r="H73" s="5">
        <v>158.779</v>
      </c>
      <c r="I73" s="26"/>
      <c r="J73" s="19">
        <v>38991</v>
      </c>
      <c r="K73" s="5">
        <f t="shared" si="5"/>
        <v>9919.0969999999979</v>
      </c>
      <c r="L73" s="5">
        <f t="shared" si="5"/>
        <v>15776.412</v>
      </c>
      <c r="M73" s="5">
        <f t="shared" si="5"/>
        <v>13488.866000000005</v>
      </c>
      <c r="N73" s="5">
        <f t="shared" si="5"/>
        <v>12056.367000000002</v>
      </c>
      <c r="O73" s="5">
        <f t="shared" si="5"/>
        <v>11639.749999999995</v>
      </c>
      <c r="P73" s="5">
        <f t="shared" si="5"/>
        <v>12714.916000000003</v>
      </c>
    </row>
    <row r="74" spans="2:21" x14ac:dyDescent="0.25">
      <c r="B74" s="19">
        <v>39022</v>
      </c>
      <c r="C74" s="5">
        <v>170.364</v>
      </c>
      <c r="D74" s="5">
        <v>219.03100000000001</v>
      </c>
      <c r="E74" s="5">
        <v>227.6</v>
      </c>
      <c r="F74" s="5">
        <v>182.482</v>
      </c>
      <c r="G74" s="5">
        <v>179.857</v>
      </c>
      <c r="H74" s="5">
        <v>198.70099999999999</v>
      </c>
      <c r="I74" s="26"/>
      <c r="J74" s="19">
        <v>39022</v>
      </c>
      <c r="K74" s="5">
        <f t="shared" si="5"/>
        <v>10089.460999999998</v>
      </c>
      <c r="L74" s="5">
        <f t="shared" si="5"/>
        <v>15995.443000000001</v>
      </c>
      <c r="M74" s="5">
        <f t="shared" si="5"/>
        <v>13716.466000000006</v>
      </c>
      <c r="N74" s="5">
        <f t="shared" si="5"/>
        <v>12238.849000000002</v>
      </c>
      <c r="O74" s="5">
        <f t="shared" si="5"/>
        <v>11819.606999999995</v>
      </c>
      <c r="P74" s="5">
        <f t="shared" si="5"/>
        <v>12913.617000000002</v>
      </c>
    </row>
    <row r="75" spans="2:21" x14ac:dyDescent="0.25">
      <c r="B75" s="19">
        <v>39052</v>
      </c>
      <c r="C75" s="5">
        <v>251.43700000000001</v>
      </c>
      <c r="D75" s="5">
        <v>149.98500000000001</v>
      </c>
      <c r="E75" s="5">
        <v>257.14699999999999</v>
      </c>
      <c r="F75" s="5">
        <v>278.64699999999999</v>
      </c>
      <c r="G75" s="5">
        <v>222.15</v>
      </c>
      <c r="H75" s="5">
        <v>225.39500000000001</v>
      </c>
      <c r="I75" s="26"/>
      <c r="J75" s="19">
        <v>39052</v>
      </c>
      <c r="K75" s="5">
        <f t="shared" si="5"/>
        <v>10340.897999999997</v>
      </c>
      <c r="L75" s="5">
        <f t="shared" si="5"/>
        <v>16145.428000000002</v>
      </c>
      <c r="M75" s="5">
        <f t="shared" si="5"/>
        <v>13973.613000000007</v>
      </c>
      <c r="N75" s="5">
        <f t="shared" si="5"/>
        <v>12517.496000000003</v>
      </c>
      <c r="O75" s="5">
        <f t="shared" si="5"/>
        <v>12041.756999999994</v>
      </c>
      <c r="P75" s="5">
        <f t="shared" si="5"/>
        <v>13139.012000000002</v>
      </c>
      <c r="U75" s="25"/>
    </row>
    <row r="76" spans="2:21" x14ac:dyDescent="0.25">
      <c r="B76" s="19">
        <v>39083</v>
      </c>
      <c r="C76" s="5">
        <v>269.714</v>
      </c>
      <c r="D76" s="5">
        <v>128.40600000000001</v>
      </c>
      <c r="E76" s="5">
        <v>245.52199999999999</v>
      </c>
      <c r="F76" s="5">
        <v>296.36399999999998</v>
      </c>
      <c r="G76" s="5">
        <v>251.87200000000001</v>
      </c>
      <c r="H76" s="5">
        <v>232.97</v>
      </c>
      <c r="I76" s="26"/>
      <c r="J76" s="19">
        <v>39083</v>
      </c>
      <c r="K76" s="5">
        <f t="shared" si="5"/>
        <v>10610.611999999997</v>
      </c>
      <c r="L76" s="5">
        <f t="shared" si="5"/>
        <v>16273.834000000003</v>
      </c>
      <c r="M76" s="5">
        <f t="shared" si="5"/>
        <v>14219.135000000007</v>
      </c>
      <c r="N76" s="5">
        <f t="shared" si="5"/>
        <v>12813.860000000002</v>
      </c>
      <c r="O76" s="5">
        <f t="shared" si="5"/>
        <v>12293.628999999994</v>
      </c>
      <c r="P76" s="5">
        <f t="shared" si="5"/>
        <v>13371.982000000002</v>
      </c>
      <c r="U76" s="25"/>
    </row>
    <row r="77" spans="2:21" x14ac:dyDescent="0.25">
      <c r="B77" s="19">
        <v>39114</v>
      </c>
      <c r="C77" s="5">
        <v>267.13</v>
      </c>
      <c r="D77" s="5">
        <v>61.15</v>
      </c>
      <c r="E77" s="5">
        <v>159.465</v>
      </c>
      <c r="F77" s="5">
        <v>354.52</v>
      </c>
      <c r="G77" s="5">
        <v>399.267</v>
      </c>
      <c r="H77" s="5">
        <v>214.27500000000001</v>
      </c>
      <c r="I77" s="26"/>
      <c r="J77" s="19">
        <v>39114</v>
      </c>
      <c r="K77" s="5">
        <f t="shared" si="5"/>
        <v>10877.741999999997</v>
      </c>
      <c r="L77" s="5">
        <f t="shared" si="5"/>
        <v>16334.984000000002</v>
      </c>
      <c r="M77" s="5">
        <f t="shared" si="5"/>
        <v>14378.600000000008</v>
      </c>
      <c r="N77" s="5">
        <f t="shared" si="5"/>
        <v>13168.380000000003</v>
      </c>
      <c r="O77" s="5">
        <f t="shared" si="5"/>
        <v>12692.895999999993</v>
      </c>
      <c r="P77" s="5">
        <f t="shared" si="5"/>
        <v>13586.257000000001</v>
      </c>
    </row>
    <row r="78" spans="2:21" x14ac:dyDescent="0.25">
      <c r="B78" s="19">
        <v>39142</v>
      </c>
      <c r="C78" s="5">
        <v>241.39</v>
      </c>
      <c r="D78" s="5">
        <v>242.822</v>
      </c>
      <c r="E78" s="5">
        <v>305.91899999999998</v>
      </c>
      <c r="F78" s="5">
        <v>307.19900000000001</v>
      </c>
      <c r="G78" s="5">
        <v>254.80099999999999</v>
      </c>
      <c r="H78" s="5">
        <v>290.26600000000002</v>
      </c>
      <c r="I78" s="26"/>
      <c r="J78" s="19">
        <v>39142</v>
      </c>
      <c r="K78" s="5">
        <f t="shared" si="5"/>
        <v>11119.131999999996</v>
      </c>
      <c r="L78" s="5">
        <f t="shared" si="5"/>
        <v>16577.806</v>
      </c>
      <c r="M78" s="5">
        <f t="shared" si="5"/>
        <v>14684.519000000008</v>
      </c>
      <c r="N78" s="5">
        <f t="shared" si="5"/>
        <v>13475.579000000003</v>
      </c>
      <c r="O78" s="5">
        <f t="shared" si="5"/>
        <v>12947.696999999993</v>
      </c>
      <c r="P78" s="5">
        <f t="shared" si="5"/>
        <v>13876.523000000001</v>
      </c>
    </row>
    <row r="79" spans="2:21" x14ac:dyDescent="0.25">
      <c r="B79" s="19">
        <v>39173</v>
      </c>
      <c r="C79" s="5">
        <v>163.43700000000001</v>
      </c>
      <c r="D79" s="5">
        <v>296.22500000000002</v>
      </c>
      <c r="E79" s="5">
        <v>256.67599999999999</v>
      </c>
      <c r="F79" s="5">
        <v>181.709</v>
      </c>
      <c r="G79" s="5">
        <v>196.60599999999999</v>
      </c>
      <c r="H79" s="5">
        <v>241.94399999999999</v>
      </c>
      <c r="I79" s="26"/>
      <c r="J79" s="19">
        <v>39173</v>
      </c>
      <c r="K79" s="5">
        <f t="shared" si="5"/>
        <v>11282.568999999996</v>
      </c>
      <c r="L79" s="5">
        <f t="shared" si="5"/>
        <v>16874.030999999999</v>
      </c>
      <c r="M79" s="5">
        <f t="shared" si="5"/>
        <v>14941.195000000007</v>
      </c>
      <c r="N79" s="5">
        <f t="shared" si="5"/>
        <v>13657.288000000004</v>
      </c>
      <c r="O79" s="5">
        <f t="shared" si="5"/>
        <v>13144.302999999993</v>
      </c>
      <c r="P79" s="5">
        <f t="shared" si="5"/>
        <v>14118.467000000001</v>
      </c>
    </row>
    <row r="80" spans="2:21" x14ac:dyDescent="0.25">
      <c r="B80" s="19">
        <v>39203</v>
      </c>
      <c r="C80" s="5">
        <v>95.591999999999999</v>
      </c>
      <c r="D80" s="5">
        <v>368.673</v>
      </c>
      <c r="E80" s="5">
        <v>204.29599999999999</v>
      </c>
      <c r="F80" s="5">
        <v>91.561000000000007</v>
      </c>
      <c r="G80" s="5">
        <v>78.247</v>
      </c>
      <c r="H80" s="5">
        <v>195.22300000000001</v>
      </c>
      <c r="I80" s="26"/>
      <c r="J80" s="19">
        <v>39203</v>
      </c>
      <c r="K80" s="5">
        <f t="shared" si="5"/>
        <v>11378.160999999996</v>
      </c>
      <c r="L80" s="5">
        <f t="shared" si="5"/>
        <v>17242.703999999998</v>
      </c>
      <c r="M80" s="5">
        <f t="shared" si="5"/>
        <v>15145.491000000007</v>
      </c>
      <c r="N80" s="5">
        <f t="shared" si="5"/>
        <v>13748.849000000004</v>
      </c>
      <c r="O80" s="5">
        <f t="shared" si="5"/>
        <v>13222.549999999992</v>
      </c>
      <c r="P80" s="5">
        <f t="shared" si="5"/>
        <v>14313.69</v>
      </c>
    </row>
    <row r="81" spans="2:21" x14ac:dyDescent="0.25">
      <c r="B81" s="19">
        <v>39234</v>
      </c>
      <c r="C81" s="5">
        <v>16.216000000000001</v>
      </c>
      <c r="D81" s="5">
        <v>338.66899999999998</v>
      </c>
      <c r="E81" s="5">
        <v>139.36699999999999</v>
      </c>
      <c r="F81" s="5">
        <v>18.899999999999999</v>
      </c>
      <c r="G81" s="5">
        <v>30.308</v>
      </c>
      <c r="H81" s="5">
        <v>119.453</v>
      </c>
      <c r="I81" s="26"/>
      <c r="J81" s="19">
        <v>39234</v>
      </c>
      <c r="K81" s="5">
        <f t="shared" si="5"/>
        <v>11394.376999999997</v>
      </c>
      <c r="L81" s="5">
        <f t="shared" si="5"/>
        <v>17581.373</v>
      </c>
      <c r="M81" s="5">
        <f t="shared" si="5"/>
        <v>15284.858000000007</v>
      </c>
      <c r="N81" s="5">
        <f t="shared" si="5"/>
        <v>13767.749000000003</v>
      </c>
      <c r="O81" s="5">
        <f t="shared" si="5"/>
        <v>13252.857999999993</v>
      </c>
      <c r="P81" s="5">
        <f t="shared" si="5"/>
        <v>14433.143</v>
      </c>
      <c r="U81" s="25"/>
    </row>
    <row r="82" spans="2:21" x14ac:dyDescent="0.25">
      <c r="B82" s="19">
        <v>39264</v>
      </c>
      <c r="C82" s="5">
        <v>38.317999999999998</v>
      </c>
      <c r="D82" s="5">
        <v>267.73899999999998</v>
      </c>
      <c r="E82" s="5">
        <v>138.066</v>
      </c>
      <c r="F82" s="5">
        <v>25.128</v>
      </c>
      <c r="G82" s="5">
        <v>31.035</v>
      </c>
      <c r="H82" s="5">
        <v>113.876</v>
      </c>
      <c r="I82" s="26"/>
      <c r="J82" s="19">
        <v>39264</v>
      </c>
      <c r="K82" s="5">
        <f t="shared" si="5"/>
        <v>11432.694999999996</v>
      </c>
      <c r="L82" s="5">
        <f t="shared" si="5"/>
        <v>17849.112000000001</v>
      </c>
      <c r="M82" s="5">
        <f t="shared" si="5"/>
        <v>15422.924000000008</v>
      </c>
      <c r="N82" s="5">
        <f t="shared" si="5"/>
        <v>13792.877000000004</v>
      </c>
      <c r="O82" s="5">
        <f t="shared" si="5"/>
        <v>13283.892999999993</v>
      </c>
      <c r="P82" s="5">
        <f t="shared" si="5"/>
        <v>14547.019</v>
      </c>
      <c r="U82" s="25"/>
    </row>
    <row r="83" spans="2:21" x14ac:dyDescent="0.25">
      <c r="B83" s="19">
        <v>39295</v>
      </c>
      <c r="C83" s="5">
        <v>20.672999999999998</v>
      </c>
      <c r="D83" s="5">
        <v>253.47800000000001</v>
      </c>
      <c r="E83" s="5">
        <v>109.93300000000001</v>
      </c>
      <c r="F83" s="5">
        <v>22.675000000000001</v>
      </c>
      <c r="G83" s="5">
        <v>22.477</v>
      </c>
      <c r="H83" s="5">
        <v>92.24</v>
      </c>
      <c r="I83" s="26"/>
      <c r="J83" s="19">
        <v>39295</v>
      </c>
      <c r="K83" s="5">
        <f t="shared" si="5"/>
        <v>11453.367999999997</v>
      </c>
      <c r="L83" s="5">
        <f t="shared" si="5"/>
        <v>18102.59</v>
      </c>
      <c r="M83" s="5">
        <f t="shared" si="5"/>
        <v>15532.857000000009</v>
      </c>
      <c r="N83" s="5">
        <f t="shared" si="5"/>
        <v>13815.552000000003</v>
      </c>
      <c r="O83" s="5">
        <f t="shared" si="5"/>
        <v>13306.369999999994</v>
      </c>
      <c r="P83" s="5">
        <f t="shared" si="5"/>
        <v>14639.259</v>
      </c>
      <c r="U83" s="25"/>
    </row>
    <row r="84" spans="2:21" x14ac:dyDescent="0.25">
      <c r="B84" s="19">
        <v>39326</v>
      </c>
      <c r="C84" s="5">
        <v>54.658999999999999</v>
      </c>
      <c r="D84" s="5">
        <v>206.25399999999999</v>
      </c>
      <c r="E84" s="5">
        <v>133.9</v>
      </c>
      <c r="F84" s="5">
        <v>52.682000000000002</v>
      </c>
      <c r="G84" s="5">
        <v>37.53</v>
      </c>
      <c r="H84" s="5">
        <v>104.374</v>
      </c>
      <c r="I84" s="26"/>
      <c r="J84" s="19">
        <v>39326</v>
      </c>
      <c r="K84" s="5">
        <f t="shared" si="5"/>
        <v>11508.026999999996</v>
      </c>
      <c r="L84" s="5">
        <f t="shared" si="5"/>
        <v>18308.844000000001</v>
      </c>
      <c r="M84" s="5">
        <f t="shared" si="5"/>
        <v>15666.757000000009</v>
      </c>
      <c r="N84" s="5">
        <f t="shared" si="5"/>
        <v>13868.234000000004</v>
      </c>
      <c r="O84" s="5">
        <f t="shared" si="5"/>
        <v>13343.899999999994</v>
      </c>
      <c r="P84" s="5">
        <f t="shared" si="5"/>
        <v>14743.633</v>
      </c>
    </row>
    <row r="85" spans="2:21" x14ac:dyDescent="0.25">
      <c r="B85" s="19">
        <v>39356</v>
      </c>
      <c r="C85" s="5">
        <v>148.75399999999999</v>
      </c>
      <c r="D85" s="5">
        <v>197.083</v>
      </c>
      <c r="E85" s="5">
        <v>201.19300000000001</v>
      </c>
      <c r="F85" s="5">
        <v>159.76599999999999</v>
      </c>
      <c r="G85" s="5">
        <v>127.255</v>
      </c>
      <c r="H85" s="5">
        <v>167.74100000000001</v>
      </c>
      <c r="I85" s="26"/>
      <c r="J85" s="19">
        <v>39356</v>
      </c>
      <c r="K85" s="5">
        <f t="shared" si="5"/>
        <v>11656.780999999997</v>
      </c>
      <c r="L85" s="5">
        <f t="shared" si="5"/>
        <v>18505.927</v>
      </c>
      <c r="M85" s="5">
        <f t="shared" si="5"/>
        <v>15867.950000000008</v>
      </c>
      <c r="N85" s="5">
        <f t="shared" si="5"/>
        <v>14028.000000000004</v>
      </c>
      <c r="O85" s="5">
        <f t="shared" si="5"/>
        <v>13471.154999999993</v>
      </c>
      <c r="P85" s="5">
        <f t="shared" si="5"/>
        <v>14911.374</v>
      </c>
      <c r="U85" s="25"/>
    </row>
    <row r="86" spans="2:21" x14ac:dyDescent="0.25">
      <c r="B86" s="19">
        <v>39387</v>
      </c>
      <c r="C86" s="5">
        <v>217.95099999999999</v>
      </c>
      <c r="D86" s="5">
        <v>138.59899999999999</v>
      </c>
      <c r="E86" s="5">
        <v>213.43700000000001</v>
      </c>
      <c r="F86" s="5">
        <v>232.298</v>
      </c>
      <c r="G86" s="5">
        <v>166.75200000000001</v>
      </c>
      <c r="H86" s="5">
        <v>189.40899999999999</v>
      </c>
      <c r="I86" s="26"/>
      <c r="J86" s="19">
        <v>39387</v>
      </c>
      <c r="K86" s="5">
        <f t="shared" ref="K86:P101" si="6">K85+C86</f>
        <v>11874.731999999996</v>
      </c>
      <c r="L86" s="5">
        <f t="shared" si="6"/>
        <v>18644.525999999998</v>
      </c>
      <c r="M86" s="5">
        <f t="shared" si="6"/>
        <v>16081.387000000008</v>
      </c>
      <c r="N86" s="5">
        <f t="shared" si="6"/>
        <v>14260.298000000004</v>
      </c>
      <c r="O86" s="5">
        <f t="shared" si="6"/>
        <v>13637.906999999994</v>
      </c>
      <c r="P86" s="5">
        <f t="shared" si="6"/>
        <v>15100.782999999999</v>
      </c>
    </row>
    <row r="87" spans="2:21" x14ac:dyDescent="0.25">
      <c r="B87" s="19">
        <v>39417</v>
      </c>
      <c r="C87" s="5">
        <v>244.56700000000001</v>
      </c>
      <c r="D87" s="5">
        <v>246.989</v>
      </c>
      <c r="E87" s="5">
        <v>245.221</v>
      </c>
      <c r="F87" s="5">
        <v>289.17099999999999</v>
      </c>
      <c r="G87" s="5">
        <v>259.95499999999998</v>
      </c>
      <c r="H87" s="5">
        <v>248.63300000000001</v>
      </c>
      <c r="I87" s="26"/>
      <c r="J87" s="19">
        <v>39417</v>
      </c>
      <c r="K87" s="5">
        <f t="shared" si="6"/>
        <v>12119.298999999995</v>
      </c>
      <c r="L87" s="5">
        <f t="shared" si="6"/>
        <v>18891.514999999999</v>
      </c>
      <c r="M87" s="5">
        <f t="shared" si="6"/>
        <v>16326.608000000007</v>
      </c>
      <c r="N87" s="5">
        <f t="shared" si="6"/>
        <v>14549.469000000005</v>
      </c>
      <c r="O87" s="5">
        <f t="shared" si="6"/>
        <v>13897.861999999994</v>
      </c>
      <c r="P87" s="5">
        <f t="shared" si="6"/>
        <v>15349.415999999999</v>
      </c>
      <c r="U87" s="25"/>
    </row>
    <row r="88" spans="2:21" x14ac:dyDescent="0.25">
      <c r="B88" s="19">
        <v>39448</v>
      </c>
      <c r="C88" s="5">
        <v>345.03899999999999</v>
      </c>
      <c r="D88" s="5">
        <v>150.256</v>
      </c>
      <c r="E88" s="5">
        <v>264.46199999999999</v>
      </c>
      <c r="F88" s="5">
        <v>391.79500000000002</v>
      </c>
      <c r="G88" s="5">
        <v>332.59500000000003</v>
      </c>
      <c r="H88" s="5">
        <v>285.09899999999999</v>
      </c>
      <c r="I88" s="26"/>
      <c r="J88" s="19">
        <v>39448</v>
      </c>
      <c r="K88" s="5">
        <f t="shared" si="6"/>
        <v>12464.337999999996</v>
      </c>
      <c r="L88" s="5">
        <f t="shared" si="6"/>
        <v>19041.771000000001</v>
      </c>
      <c r="M88" s="5">
        <f t="shared" si="6"/>
        <v>16591.070000000007</v>
      </c>
      <c r="N88" s="5">
        <f t="shared" si="6"/>
        <v>14941.264000000005</v>
      </c>
      <c r="O88" s="5">
        <f t="shared" si="6"/>
        <v>14230.456999999993</v>
      </c>
      <c r="P88" s="5">
        <f t="shared" si="6"/>
        <v>15634.514999999999</v>
      </c>
    </row>
    <row r="89" spans="2:21" x14ac:dyDescent="0.25">
      <c r="B89" s="19">
        <v>39479</v>
      </c>
      <c r="C89" s="5">
        <v>255.29499999999999</v>
      </c>
      <c r="D89" s="5">
        <v>209.83799999999999</v>
      </c>
      <c r="E89" s="5">
        <v>240.27500000000001</v>
      </c>
      <c r="F89" s="5">
        <v>336.637</v>
      </c>
      <c r="G89" s="5">
        <v>307.45600000000002</v>
      </c>
      <c r="H89" s="5">
        <v>257.28800000000001</v>
      </c>
      <c r="I89" s="26"/>
      <c r="J89" s="19">
        <v>39479</v>
      </c>
      <c r="K89" s="5">
        <f t="shared" si="6"/>
        <v>12719.632999999996</v>
      </c>
      <c r="L89" s="5">
        <f t="shared" si="6"/>
        <v>19251.609</v>
      </c>
      <c r="M89" s="5">
        <f t="shared" si="6"/>
        <v>16831.345000000008</v>
      </c>
      <c r="N89" s="5">
        <f t="shared" si="6"/>
        <v>15277.901000000005</v>
      </c>
      <c r="O89" s="5">
        <f t="shared" si="6"/>
        <v>14537.912999999993</v>
      </c>
      <c r="P89" s="5">
        <f t="shared" si="6"/>
        <v>15891.803</v>
      </c>
    </row>
    <row r="90" spans="2:21" x14ac:dyDescent="0.25">
      <c r="B90" s="19">
        <v>39508</v>
      </c>
      <c r="C90" s="5">
        <v>268.24599999999998</v>
      </c>
      <c r="D90" s="5">
        <v>193.679</v>
      </c>
      <c r="E90" s="5">
        <v>262.48899999999998</v>
      </c>
      <c r="F90" s="5">
        <v>383.83800000000002</v>
      </c>
      <c r="G90" s="5">
        <v>378.99</v>
      </c>
      <c r="H90" s="5">
        <v>289.89</v>
      </c>
      <c r="I90" s="26"/>
      <c r="J90" s="19">
        <v>39508</v>
      </c>
      <c r="K90" s="5">
        <f t="shared" si="6"/>
        <v>12987.878999999995</v>
      </c>
      <c r="L90" s="5">
        <f t="shared" si="6"/>
        <v>19445.288</v>
      </c>
      <c r="M90" s="5">
        <f t="shared" si="6"/>
        <v>17093.83400000001</v>
      </c>
      <c r="N90" s="5">
        <f t="shared" si="6"/>
        <v>15661.739000000005</v>
      </c>
      <c r="O90" s="5">
        <f t="shared" si="6"/>
        <v>14916.902999999993</v>
      </c>
      <c r="P90" s="5">
        <f t="shared" si="6"/>
        <v>16181.692999999999</v>
      </c>
    </row>
    <row r="91" spans="2:21" x14ac:dyDescent="0.25">
      <c r="B91" s="19">
        <v>39539</v>
      </c>
      <c r="C91" s="5">
        <v>142.97999999999999</v>
      </c>
      <c r="D91" s="5">
        <v>218.71799999999999</v>
      </c>
      <c r="E91" s="5">
        <v>222.381</v>
      </c>
      <c r="F91" s="5">
        <v>197.00899999999999</v>
      </c>
      <c r="G91" s="5">
        <v>207.03</v>
      </c>
      <c r="H91" s="5">
        <v>213.90899999999999</v>
      </c>
      <c r="I91" s="26"/>
      <c r="J91" s="19">
        <v>39539</v>
      </c>
      <c r="K91" s="5">
        <f t="shared" si="6"/>
        <v>13130.858999999995</v>
      </c>
      <c r="L91" s="5">
        <f t="shared" si="6"/>
        <v>19664.006000000001</v>
      </c>
      <c r="M91" s="5">
        <f t="shared" si="6"/>
        <v>17316.215000000011</v>
      </c>
      <c r="N91" s="5">
        <f t="shared" si="6"/>
        <v>15858.748000000005</v>
      </c>
      <c r="O91" s="5">
        <f t="shared" si="6"/>
        <v>15123.932999999994</v>
      </c>
      <c r="P91" s="5">
        <f t="shared" si="6"/>
        <v>16395.601999999999</v>
      </c>
    </row>
    <row r="92" spans="2:21" x14ac:dyDescent="0.25">
      <c r="B92" s="19">
        <v>39569</v>
      </c>
      <c r="C92" s="5">
        <v>77.165999999999997</v>
      </c>
      <c r="D92" s="5">
        <v>384.19299999999998</v>
      </c>
      <c r="E92" s="5">
        <v>198.267</v>
      </c>
      <c r="F92" s="5">
        <v>107.889</v>
      </c>
      <c r="G92" s="5">
        <v>123.229</v>
      </c>
      <c r="H92" s="5">
        <v>200.27799999999999</v>
      </c>
      <c r="I92" s="26"/>
      <c r="J92" s="19">
        <v>39569</v>
      </c>
      <c r="K92" s="5">
        <f t="shared" si="6"/>
        <v>13208.024999999994</v>
      </c>
      <c r="L92" s="5">
        <f t="shared" si="6"/>
        <v>20048.199000000001</v>
      </c>
      <c r="M92" s="5">
        <f t="shared" si="6"/>
        <v>17514.482000000011</v>
      </c>
      <c r="N92" s="5">
        <f t="shared" si="6"/>
        <v>15966.637000000004</v>
      </c>
      <c r="O92" s="5">
        <f t="shared" si="6"/>
        <v>15247.161999999993</v>
      </c>
      <c r="P92" s="5">
        <f t="shared" si="6"/>
        <v>16595.879999999997</v>
      </c>
    </row>
    <row r="93" spans="2:21" x14ac:dyDescent="0.25">
      <c r="B93" s="19">
        <v>39600</v>
      </c>
      <c r="C93" s="5">
        <v>20.486000000000001</v>
      </c>
      <c r="D93" s="5">
        <v>308.608</v>
      </c>
      <c r="E93" s="5">
        <v>144.214</v>
      </c>
      <c r="F93" s="5">
        <v>22.023</v>
      </c>
      <c r="G93" s="5">
        <v>28.341999999999999</v>
      </c>
      <c r="H93" s="5">
        <v>125.31399999999999</v>
      </c>
      <c r="I93" s="26"/>
      <c r="J93" s="19">
        <v>39600</v>
      </c>
      <c r="K93" s="5">
        <f t="shared" si="6"/>
        <v>13228.510999999995</v>
      </c>
      <c r="L93" s="5">
        <f t="shared" si="6"/>
        <v>20356.807000000001</v>
      </c>
      <c r="M93" s="5">
        <f t="shared" si="6"/>
        <v>17658.696000000011</v>
      </c>
      <c r="N93" s="5">
        <f t="shared" si="6"/>
        <v>15988.660000000003</v>
      </c>
      <c r="O93" s="5">
        <f t="shared" si="6"/>
        <v>15275.503999999994</v>
      </c>
      <c r="P93" s="5">
        <f t="shared" si="6"/>
        <v>16721.193999999996</v>
      </c>
    </row>
    <row r="94" spans="2:21" x14ac:dyDescent="0.25">
      <c r="B94" s="19">
        <v>39630</v>
      </c>
      <c r="C94" s="5">
        <v>15.285</v>
      </c>
      <c r="D94" s="5">
        <v>318.17200000000003</v>
      </c>
      <c r="E94" s="5">
        <v>124.49299999999999</v>
      </c>
      <c r="F94" s="5">
        <v>7.431</v>
      </c>
      <c r="G94" s="5">
        <v>9.2899999999999991</v>
      </c>
      <c r="H94" s="5">
        <v>105.497</v>
      </c>
      <c r="I94" s="26"/>
      <c r="J94" s="19">
        <v>39630</v>
      </c>
      <c r="K94" s="5">
        <f t="shared" si="6"/>
        <v>13243.795999999995</v>
      </c>
      <c r="L94" s="5">
        <f t="shared" si="6"/>
        <v>20674.978999999999</v>
      </c>
      <c r="M94" s="5">
        <f t="shared" si="6"/>
        <v>17783.189000000009</v>
      </c>
      <c r="N94" s="5">
        <f t="shared" si="6"/>
        <v>15996.091000000004</v>
      </c>
      <c r="O94" s="5">
        <f t="shared" si="6"/>
        <v>15284.793999999994</v>
      </c>
      <c r="P94" s="5">
        <f t="shared" si="6"/>
        <v>16826.690999999995</v>
      </c>
      <c r="U94" s="25"/>
    </row>
    <row r="95" spans="2:21" x14ac:dyDescent="0.25">
      <c r="B95" s="19">
        <v>39661</v>
      </c>
      <c r="C95" s="5">
        <v>31.356999999999999</v>
      </c>
      <c r="D95" s="5">
        <v>220.733</v>
      </c>
      <c r="E95" s="5">
        <v>119.673</v>
      </c>
      <c r="F95" s="5">
        <v>27.315999999999999</v>
      </c>
      <c r="G95" s="5">
        <v>21.004000000000001</v>
      </c>
      <c r="H95" s="5">
        <v>94.058000000000007</v>
      </c>
      <c r="I95" s="26"/>
      <c r="J95" s="19">
        <v>39661</v>
      </c>
      <c r="K95" s="5">
        <f t="shared" si="6"/>
        <v>13275.152999999995</v>
      </c>
      <c r="L95" s="5">
        <f t="shared" si="6"/>
        <v>20895.712</v>
      </c>
      <c r="M95" s="5">
        <f t="shared" si="6"/>
        <v>17902.862000000008</v>
      </c>
      <c r="N95" s="5">
        <f t="shared" si="6"/>
        <v>16023.407000000005</v>
      </c>
      <c r="O95" s="5">
        <f t="shared" si="6"/>
        <v>15305.797999999995</v>
      </c>
      <c r="P95" s="5">
        <f t="shared" si="6"/>
        <v>16920.748999999996</v>
      </c>
      <c r="U95" s="25"/>
    </row>
    <row r="96" spans="2:21" x14ac:dyDescent="0.25">
      <c r="B96" s="19">
        <v>39692</v>
      </c>
      <c r="C96" s="5">
        <v>56.320999999999998</v>
      </c>
      <c r="D96" s="5">
        <v>188.34200000000001</v>
      </c>
      <c r="E96" s="5">
        <v>144.767</v>
      </c>
      <c r="F96" s="5">
        <v>79.816000000000003</v>
      </c>
      <c r="G96" s="5">
        <v>59.234000000000002</v>
      </c>
      <c r="H96" s="5">
        <v>111.992</v>
      </c>
      <c r="I96" s="26"/>
      <c r="J96" s="19">
        <v>39692</v>
      </c>
      <c r="K96" s="5">
        <f t="shared" si="6"/>
        <v>13331.473999999995</v>
      </c>
      <c r="L96" s="5">
        <f t="shared" si="6"/>
        <v>21084.054</v>
      </c>
      <c r="M96" s="5">
        <f t="shared" si="6"/>
        <v>18047.629000000008</v>
      </c>
      <c r="N96" s="5">
        <f t="shared" si="6"/>
        <v>16103.223000000005</v>
      </c>
      <c r="O96" s="5">
        <f t="shared" si="6"/>
        <v>15365.031999999996</v>
      </c>
      <c r="P96" s="5">
        <f t="shared" si="6"/>
        <v>17032.740999999995</v>
      </c>
      <c r="U96" s="25"/>
    </row>
    <row r="97" spans="2:21" x14ac:dyDescent="0.25">
      <c r="B97" s="19">
        <v>39722</v>
      </c>
      <c r="C97" s="5">
        <v>129.18100000000001</v>
      </c>
      <c r="D97" s="5">
        <v>203.61099999999999</v>
      </c>
      <c r="E97" s="5">
        <v>184.80600000000001</v>
      </c>
      <c r="F97" s="5">
        <v>161.27000000000001</v>
      </c>
      <c r="G97" s="5">
        <v>120.87</v>
      </c>
      <c r="H97" s="5">
        <v>158.15100000000001</v>
      </c>
      <c r="I97" s="26"/>
      <c r="J97" s="19">
        <v>39722</v>
      </c>
      <c r="K97" s="5">
        <f t="shared" si="6"/>
        <v>13460.654999999995</v>
      </c>
      <c r="L97" s="5">
        <f t="shared" si="6"/>
        <v>21287.665000000001</v>
      </c>
      <c r="M97" s="5">
        <f t="shared" si="6"/>
        <v>18232.435000000009</v>
      </c>
      <c r="N97" s="5">
        <f t="shared" si="6"/>
        <v>16264.493000000006</v>
      </c>
      <c r="O97" s="5">
        <f t="shared" si="6"/>
        <v>15485.901999999996</v>
      </c>
      <c r="P97" s="5">
        <f t="shared" si="6"/>
        <v>17190.891999999996</v>
      </c>
    </row>
    <row r="98" spans="2:21" x14ac:dyDescent="0.25">
      <c r="B98" s="19">
        <v>39753</v>
      </c>
      <c r="C98" s="5">
        <v>150.85</v>
      </c>
      <c r="D98" s="5">
        <v>200.63900000000001</v>
      </c>
      <c r="E98" s="5">
        <v>211.65700000000001</v>
      </c>
      <c r="F98" s="5">
        <v>245.666</v>
      </c>
      <c r="G98" s="5">
        <v>205.113</v>
      </c>
      <c r="H98" s="5">
        <v>187.316</v>
      </c>
      <c r="I98" s="26"/>
      <c r="J98" s="19">
        <v>39753</v>
      </c>
      <c r="K98" s="5">
        <f t="shared" si="6"/>
        <v>13611.504999999996</v>
      </c>
      <c r="L98" s="5">
        <f t="shared" si="6"/>
        <v>21488.304</v>
      </c>
      <c r="M98" s="5">
        <f t="shared" si="6"/>
        <v>18444.092000000008</v>
      </c>
      <c r="N98" s="5">
        <f t="shared" si="6"/>
        <v>16510.159000000007</v>
      </c>
      <c r="O98" s="5">
        <f t="shared" si="6"/>
        <v>15691.014999999996</v>
      </c>
      <c r="P98" s="5">
        <f t="shared" si="6"/>
        <v>17378.207999999995</v>
      </c>
    </row>
    <row r="99" spans="2:21" x14ac:dyDescent="0.25">
      <c r="B99" s="19">
        <v>39783</v>
      </c>
      <c r="C99" s="5">
        <v>280.11599999999999</v>
      </c>
      <c r="D99" s="5">
        <v>278.14</v>
      </c>
      <c r="E99" s="5">
        <v>221.15</v>
      </c>
      <c r="F99" s="5">
        <v>339.613</v>
      </c>
      <c r="G99" s="5">
        <v>292.84800000000001</v>
      </c>
      <c r="H99" s="5">
        <v>260.81700000000001</v>
      </c>
      <c r="I99" s="26"/>
      <c r="J99" s="19">
        <v>39783</v>
      </c>
      <c r="K99" s="5">
        <f t="shared" si="6"/>
        <v>13891.620999999996</v>
      </c>
      <c r="L99" s="5">
        <f t="shared" si="6"/>
        <v>21766.444</v>
      </c>
      <c r="M99" s="5">
        <f t="shared" si="6"/>
        <v>18665.242000000009</v>
      </c>
      <c r="N99" s="5">
        <f t="shared" si="6"/>
        <v>16849.772000000008</v>
      </c>
      <c r="O99" s="5">
        <f t="shared" si="6"/>
        <v>15983.862999999996</v>
      </c>
      <c r="P99" s="5">
        <f t="shared" si="6"/>
        <v>17639.024999999994</v>
      </c>
    </row>
    <row r="100" spans="2:21" x14ac:dyDescent="0.25">
      <c r="B100" s="19">
        <v>39814</v>
      </c>
      <c r="C100" s="5">
        <v>246.60499999999999</v>
      </c>
      <c r="D100" s="5">
        <v>260.36</v>
      </c>
      <c r="E100" s="5">
        <v>293.61599999999999</v>
      </c>
      <c r="F100" s="5">
        <v>293.733</v>
      </c>
      <c r="G100" s="5">
        <v>274.71499999999997</v>
      </c>
      <c r="H100" s="5">
        <v>277.44799999999998</v>
      </c>
      <c r="I100" s="26"/>
      <c r="J100" s="19">
        <v>39814</v>
      </c>
      <c r="K100" s="5">
        <f t="shared" si="6"/>
        <v>14138.225999999995</v>
      </c>
      <c r="L100" s="5">
        <f t="shared" si="6"/>
        <v>22026.804</v>
      </c>
      <c r="M100" s="5">
        <f t="shared" si="6"/>
        <v>18958.858000000007</v>
      </c>
      <c r="N100" s="5">
        <f t="shared" si="6"/>
        <v>17143.505000000008</v>
      </c>
      <c r="O100" s="5">
        <f t="shared" si="6"/>
        <v>16258.577999999996</v>
      </c>
      <c r="P100" s="5">
        <f t="shared" si="6"/>
        <v>17916.472999999994</v>
      </c>
    </row>
    <row r="101" spans="2:21" x14ac:dyDescent="0.25">
      <c r="B101" s="19">
        <v>39845</v>
      </c>
      <c r="C101" s="5">
        <v>286.92</v>
      </c>
      <c r="D101" s="5">
        <v>175.71199999999999</v>
      </c>
      <c r="E101" s="5">
        <v>254.91800000000001</v>
      </c>
      <c r="F101" s="5">
        <v>316.12700000000001</v>
      </c>
      <c r="G101" s="5">
        <v>285.77699999999999</v>
      </c>
      <c r="H101" s="5">
        <v>272.14299999999997</v>
      </c>
      <c r="I101" s="26"/>
      <c r="J101" s="19">
        <v>39845</v>
      </c>
      <c r="K101" s="5">
        <f t="shared" si="6"/>
        <v>14425.145999999995</v>
      </c>
      <c r="L101" s="5">
        <f t="shared" si="6"/>
        <v>22202.516</v>
      </c>
      <c r="M101" s="5">
        <f t="shared" si="6"/>
        <v>19213.776000000009</v>
      </c>
      <c r="N101" s="5">
        <f t="shared" si="6"/>
        <v>17459.632000000009</v>
      </c>
      <c r="O101" s="5">
        <f t="shared" si="6"/>
        <v>16544.354999999996</v>
      </c>
      <c r="P101" s="5">
        <f t="shared" si="6"/>
        <v>18188.615999999995</v>
      </c>
    </row>
    <row r="102" spans="2:21" x14ac:dyDescent="0.25">
      <c r="B102" s="19">
        <v>39873</v>
      </c>
      <c r="C102" s="5">
        <v>262.73599999999999</v>
      </c>
      <c r="D102" s="5">
        <v>252.18299999999999</v>
      </c>
      <c r="E102" s="5">
        <v>289.70999999999998</v>
      </c>
      <c r="F102" s="5">
        <v>334.13600000000002</v>
      </c>
      <c r="G102" s="5">
        <v>305.89100000000002</v>
      </c>
      <c r="H102" s="5">
        <v>298.36399999999998</v>
      </c>
      <c r="I102" s="26"/>
      <c r="J102" s="19">
        <v>39873</v>
      </c>
      <c r="K102" s="5">
        <f t="shared" ref="K102:P117" si="7">K101+C102</f>
        <v>14687.881999999996</v>
      </c>
      <c r="L102" s="5">
        <f t="shared" si="7"/>
        <v>22454.699000000001</v>
      </c>
      <c r="M102" s="5">
        <f t="shared" si="7"/>
        <v>19503.486000000008</v>
      </c>
      <c r="N102" s="5">
        <f t="shared" si="7"/>
        <v>17793.768000000007</v>
      </c>
      <c r="O102" s="5">
        <f t="shared" si="7"/>
        <v>16850.245999999996</v>
      </c>
      <c r="P102" s="5">
        <f t="shared" si="7"/>
        <v>18486.979999999996</v>
      </c>
    </row>
    <row r="103" spans="2:21" x14ac:dyDescent="0.25">
      <c r="B103" s="19">
        <v>39904</v>
      </c>
      <c r="C103" s="5">
        <v>199.99299999999999</v>
      </c>
      <c r="D103" s="5">
        <v>251.185</v>
      </c>
      <c r="E103" s="5">
        <v>284.19299999999998</v>
      </c>
      <c r="F103" s="5">
        <v>255.27</v>
      </c>
      <c r="G103" s="5">
        <v>266.214</v>
      </c>
      <c r="H103" s="5">
        <v>257.29199999999997</v>
      </c>
      <c r="I103" s="26"/>
      <c r="J103" s="19">
        <v>39904</v>
      </c>
      <c r="K103" s="5">
        <f t="shared" si="7"/>
        <v>14887.874999999996</v>
      </c>
      <c r="L103" s="5">
        <f t="shared" si="7"/>
        <v>22705.884000000002</v>
      </c>
      <c r="M103" s="5">
        <f t="shared" si="7"/>
        <v>19787.679000000007</v>
      </c>
      <c r="N103" s="5">
        <f t="shared" si="7"/>
        <v>18049.038000000008</v>
      </c>
      <c r="O103" s="5">
        <f t="shared" si="7"/>
        <v>17116.459999999995</v>
      </c>
      <c r="P103" s="5">
        <f t="shared" si="7"/>
        <v>18744.271999999997</v>
      </c>
    </row>
    <row r="104" spans="2:21" x14ac:dyDescent="0.25">
      <c r="B104" s="19">
        <v>39934</v>
      </c>
      <c r="C104" s="5">
        <v>108.452</v>
      </c>
      <c r="D104" s="5">
        <v>228.227</v>
      </c>
      <c r="E104" s="5">
        <v>216.95400000000001</v>
      </c>
      <c r="F104" s="5">
        <v>134.00299999999999</v>
      </c>
      <c r="G104" s="5">
        <v>192.53899999999999</v>
      </c>
      <c r="H104" s="5">
        <v>197.93799999999999</v>
      </c>
      <c r="I104" s="26"/>
      <c r="J104" s="19">
        <v>39934</v>
      </c>
      <c r="K104" s="5">
        <f t="shared" si="7"/>
        <v>14996.326999999996</v>
      </c>
      <c r="L104" s="5">
        <f t="shared" si="7"/>
        <v>22934.111000000001</v>
      </c>
      <c r="M104" s="5">
        <f t="shared" si="7"/>
        <v>20004.633000000009</v>
      </c>
      <c r="N104" s="5">
        <f t="shared" si="7"/>
        <v>18183.041000000008</v>
      </c>
      <c r="O104" s="5">
        <f t="shared" si="7"/>
        <v>17308.998999999996</v>
      </c>
      <c r="P104" s="5">
        <f t="shared" si="7"/>
        <v>18942.209999999995</v>
      </c>
    </row>
    <row r="105" spans="2:21" x14ac:dyDescent="0.25">
      <c r="B105" s="19">
        <v>39965</v>
      </c>
      <c r="C105" s="5">
        <v>45.691000000000003</v>
      </c>
      <c r="D105" s="5">
        <v>373.87</v>
      </c>
      <c r="E105" s="5">
        <v>173.96</v>
      </c>
      <c r="F105" s="5">
        <v>50.134</v>
      </c>
      <c r="G105" s="5">
        <v>72.638999999999996</v>
      </c>
      <c r="H105" s="5">
        <v>162.69999999999999</v>
      </c>
      <c r="I105" s="26"/>
      <c r="J105" s="19">
        <v>39965</v>
      </c>
      <c r="K105" s="5">
        <f t="shared" si="7"/>
        <v>15042.017999999996</v>
      </c>
      <c r="L105" s="5">
        <f t="shared" si="7"/>
        <v>23307.981</v>
      </c>
      <c r="M105" s="5">
        <f t="shared" si="7"/>
        <v>20178.593000000008</v>
      </c>
      <c r="N105" s="5">
        <f t="shared" si="7"/>
        <v>18233.175000000007</v>
      </c>
      <c r="O105" s="5">
        <f t="shared" si="7"/>
        <v>17381.637999999995</v>
      </c>
      <c r="P105" s="5">
        <f t="shared" si="7"/>
        <v>19104.909999999996</v>
      </c>
      <c r="U105" s="25"/>
    </row>
    <row r="106" spans="2:21" x14ac:dyDescent="0.25">
      <c r="B106" s="19">
        <v>39995</v>
      </c>
      <c r="C106" s="5">
        <v>34.167000000000002</v>
      </c>
      <c r="D106" s="5">
        <v>252.21799999999999</v>
      </c>
      <c r="E106" s="5">
        <v>131.25899999999999</v>
      </c>
      <c r="F106" s="5">
        <v>13.548</v>
      </c>
      <c r="G106" s="5">
        <v>16.818000000000001</v>
      </c>
      <c r="H106" s="5">
        <v>101.09</v>
      </c>
      <c r="I106" s="26"/>
      <c r="J106" s="19">
        <v>39995</v>
      </c>
      <c r="K106" s="5">
        <f t="shared" si="7"/>
        <v>15076.184999999996</v>
      </c>
      <c r="L106" s="5">
        <f t="shared" si="7"/>
        <v>23560.199000000001</v>
      </c>
      <c r="M106" s="5">
        <f t="shared" si="7"/>
        <v>20309.852000000006</v>
      </c>
      <c r="N106" s="5">
        <f t="shared" si="7"/>
        <v>18246.723000000005</v>
      </c>
      <c r="O106" s="5">
        <f t="shared" si="7"/>
        <v>17398.455999999995</v>
      </c>
      <c r="P106" s="5">
        <f t="shared" si="7"/>
        <v>19205.999999999996</v>
      </c>
      <c r="U106" s="25"/>
    </row>
    <row r="107" spans="2:21" x14ac:dyDescent="0.25">
      <c r="B107" s="19">
        <v>40026</v>
      </c>
      <c r="C107" s="5">
        <v>35.128999999999998</v>
      </c>
      <c r="D107" s="5">
        <v>202.398</v>
      </c>
      <c r="E107" s="5">
        <v>130.863</v>
      </c>
      <c r="F107" s="5">
        <v>33.676000000000002</v>
      </c>
      <c r="G107" s="5">
        <v>31.956</v>
      </c>
      <c r="H107" s="5">
        <v>92.581000000000003</v>
      </c>
      <c r="I107" s="26"/>
      <c r="J107" s="19">
        <v>40026</v>
      </c>
      <c r="K107" s="5">
        <f t="shared" si="7"/>
        <v>15111.313999999997</v>
      </c>
      <c r="L107" s="5">
        <f t="shared" si="7"/>
        <v>23762.597000000002</v>
      </c>
      <c r="M107" s="5">
        <f t="shared" si="7"/>
        <v>20440.715000000007</v>
      </c>
      <c r="N107" s="5">
        <f t="shared" si="7"/>
        <v>18280.399000000005</v>
      </c>
      <c r="O107" s="5">
        <f t="shared" si="7"/>
        <v>17430.411999999993</v>
      </c>
      <c r="P107" s="5">
        <f t="shared" si="7"/>
        <v>19298.580999999995</v>
      </c>
      <c r="U107" s="25"/>
    </row>
    <row r="108" spans="2:21" x14ac:dyDescent="0.25">
      <c r="B108" s="19">
        <v>40057</v>
      </c>
      <c r="C108" s="5">
        <v>65.182000000000002</v>
      </c>
      <c r="D108" s="5">
        <v>135.62200000000001</v>
      </c>
      <c r="E108" s="5">
        <v>125.08199999999999</v>
      </c>
      <c r="F108" s="5">
        <v>88.92</v>
      </c>
      <c r="G108" s="5">
        <v>77.709000000000003</v>
      </c>
      <c r="H108" s="5">
        <v>95.802000000000007</v>
      </c>
      <c r="I108" s="26"/>
      <c r="J108" s="19">
        <v>40057</v>
      </c>
      <c r="K108" s="5">
        <f t="shared" si="7"/>
        <v>15176.495999999997</v>
      </c>
      <c r="L108" s="5">
        <f t="shared" si="7"/>
        <v>23898.219000000001</v>
      </c>
      <c r="M108" s="5">
        <f t="shared" si="7"/>
        <v>20565.797000000006</v>
      </c>
      <c r="N108" s="5">
        <f t="shared" si="7"/>
        <v>18369.319000000003</v>
      </c>
      <c r="O108" s="5">
        <f t="shared" si="7"/>
        <v>17508.120999999992</v>
      </c>
      <c r="P108" s="5">
        <f t="shared" si="7"/>
        <v>19394.382999999994</v>
      </c>
    </row>
    <row r="109" spans="2:21" x14ac:dyDescent="0.25">
      <c r="B109" s="19">
        <v>40087</v>
      </c>
      <c r="C109" s="5">
        <v>113.779</v>
      </c>
      <c r="D109" s="5">
        <v>141.012</v>
      </c>
      <c r="E109" s="5">
        <v>155.446</v>
      </c>
      <c r="F109" s="5">
        <v>146.084</v>
      </c>
      <c r="G109" s="5">
        <v>140.89599999999999</v>
      </c>
      <c r="H109" s="5">
        <v>132.58500000000001</v>
      </c>
      <c r="I109" s="26"/>
      <c r="J109" s="19">
        <v>40087</v>
      </c>
      <c r="K109" s="5">
        <f t="shared" si="7"/>
        <v>15290.274999999998</v>
      </c>
      <c r="L109" s="5">
        <f t="shared" si="7"/>
        <v>24039.231</v>
      </c>
      <c r="M109" s="5">
        <f t="shared" si="7"/>
        <v>20721.243000000006</v>
      </c>
      <c r="N109" s="5">
        <f t="shared" si="7"/>
        <v>18515.403000000002</v>
      </c>
      <c r="O109" s="5">
        <f t="shared" si="7"/>
        <v>17649.016999999993</v>
      </c>
      <c r="P109" s="5">
        <f t="shared" si="7"/>
        <v>19526.967999999993</v>
      </c>
      <c r="U109" s="25"/>
    </row>
    <row r="110" spans="2:21" x14ac:dyDescent="0.25">
      <c r="B110" s="19">
        <v>40118</v>
      </c>
      <c r="C110" s="5">
        <v>173.2</v>
      </c>
      <c r="D110" s="5">
        <v>109.264</v>
      </c>
      <c r="E110" s="5">
        <v>206.93899999999999</v>
      </c>
      <c r="F110" s="5">
        <v>186.19</v>
      </c>
      <c r="G110" s="5">
        <v>162.15</v>
      </c>
      <c r="H110" s="5">
        <v>163.70500000000001</v>
      </c>
      <c r="I110" s="26"/>
      <c r="J110" s="19">
        <v>40118</v>
      </c>
      <c r="K110" s="5">
        <f t="shared" si="7"/>
        <v>15463.474999999999</v>
      </c>
      <c r="L110" s="5">
        <f t="shared" si="7"/>
        <v>24148.494999999999</v>
      </c>
      <c r="M110" s="5">
        <f t="shared" si="7"/>
        <v>20928.182000000004</v>
      </c>
      <c r="N110" s="5">
        <f t="shared" si="7"/>
        <v>18701.593000000001</v>
      </c>
      <c r="O110" s="5">
        <f t="shared" si="7"/>
        <v>17811.166999999994</v>
      </c>
      <c r="P110" s="5">
        <f t="shared" si="7"/>
        <v>19690.672999999995</v>
      </c>
    </row>
    <row r="111" spans="2:21" x14ac:dyDescent="0.25">
      <c r="B111" s="19">
        <v>40148</v>
      </c>
      <c r="C111" s="5">
        <v>267.375</v>
      </c>
      <c r="D111" s="5">
        <v>124.251</v>
      </c>
      <c r="E111" s="5">
        <v>253.01</v>
      </c>
      <c r="F111" s="5">
        <v>328.30599999999998</v>
      </c>
      <c r="G111" s="5">
        <v>275.21300000000002</v>
      </c>
      <c r="H111" s="5">
        <v>239.137</v>
      </c>
      <c r="I111" s="26"/>
      <c r="J111" s="19">
        <v>40148</v>
      </c>
      <c r="K111" s="5">
        <f t="shared" si="7"/>
        <v>15730.849999999999</v>
      </c>
      <c r="L111" s="5">
        <f t="shared" si="7"/>
        <v>24272.745999999999</v>
      </c>
      <c r="M111" s="5">
        <f t="shared" si="7"/>
        <v>21181.192000000003</v>
      </c>
      <c r="N111" s="5">
        <f t="shared" si="7"/>
        <v>19029.899000000001</v>
      </c>
      <c r="O111" s="5">
        <f t="shared" si="7"/>
        <v>18086.379999999994</v>
      </c>
      <c r="P111" s="5">
        <f t="shared" si="7"/>
        <v>19929.809999999994</v>
      </c>
      <c r="U111" s="25"/>
    </row>
    <row r="112" spans="2:21" x14ac:dyDescent="0.25">
      <c r="B112" s="19">
        <v>40179</v>
      </c>
      <c r="C112" s="5">
        <v>289.76499999999999</v>
      </c>
      <c r="D112" s="5">
        <v>109.756</v>
      </c>
      <c r="E112" s="5">
        <v>209.465</v>
      </c>
      <c r="F112" s="5">
        <v>399.142</v>
      </c>
      <c r="G112" s="5">
        <v>318.58199999999999</v>
      </c>
      <c r="H112" s="5">
        <v>243.50700000000001</v>
      </c>
      <c r="I112" s="26"/>
      <c r="J112" s="19">
        <v>40179</v>
      </c>
      <c r="K112" s="5">
        <f t="shared" si="7"/>
        <v>16020.614999999998</v>
      </c>
      <c r="L112" s="5">
        <f t="shared" si="7"/>
        <v>24382.502</v>
      </c>
      <c r="M112" s="5">
        <f t="shared" si="7"/>
        <v>21390.657000000003</v>
      </c>
      <c r="N112" s="5">
        <f t="shared" si="7"/>
        <v>19429.041000000001</v>
      </c>
      <c r="O112" s="5">
        <f t="shared" si="7"/>
        <v>18404.961999999992</v>
      </c>
      <c r="P112" s="5">
        <f t="shared" si="7"/>
        <v>20173.316999999995</v>
      </c>
    </row>
    <row r="113" spans="2:21" x14ac:dyDescent="0.25">
      <c r="B113" s="19">
        <v>40210</v>
      </c>
      <c r="C113" s="5">
        <v>262.31200000000001</v>
      </c>
      <c r="D113" s="5">
        <v>159.91499999999999</v>
      </c>
      <c r="E113" s="5">
        <v>227.17099999999999</v>
      </c>
      <c r="F113" s="5">
        <v>282.37200000000001</v>
      </c>
      <c r="G113" s="5">
        <v>252.68</v>
      </c>
      <c r="H113" s="5">
        <v>231.82400000000001</v>
      </c>
      <c r="I113" s="26"/>
      <c r="J113" s="19">
        <v>40210</v>
      </c>
      <c r="K113" s="5">
        <f t="shared" si="7"/>
        <v>16282.926999999998</v>
      </c>
      <c r="L113" s="5">
        <f t="shared" si="7"/>
        <v>24542.417000000001</v>
      </c>
      <c r="M113" s="5">
        <f t="shared" si="7"/>
        <v>21617.828000000001</v>
      </c>
      <c r="N113" s="5">
        <f t="shared" si="7"/>
        <v>19711.413</v>
      </c>
      <c r="O113" s="5">
        <f t="shared" si="7"/>
        <v>18657.641999999993</v>
      </c>
      <c r="P113" s="5">
        <f t="shared" si="7"/>
        <v>20405.140999999996</v>
      </c>
    </row>
    <row r="114" spans="2:21" x14ac:dyDescent="0.25">
      <c r="B114" s="19">
        <v>40238</v>
      </c>
      <c r="C114" s="5">
        <v>234.54</v>
      </c>
      <c r="D114" s="5">
        <v>184.917</v>
      </c>
      <c r="E114" s="5">
        <v>253.34700000000001</v>
      </c>
      <c r="F114" s="5">
        <v>309.18400000000003</v>
      </c>
      <c r="G114" s="5">
        <v>248.23599999999999</v>
      </c>
      <c r="H114" s="5">
        <v>245.98599999999999</v>
      </c>
      <c r="I114" s="26"/>
      <c r="J114" s="19">
        <v>40238</v>
      </c>
      <c r="K114" s="5">
        <f t="shared" si="7"/>
        <v>16517.466999999997</v>
      </c>
      <c r="L114" s="5">
        <f t="shared" si="7"/>
        <v>24727.334000000003</v>
      </c>
      <c r="M114" s="5">
        <f t="shared" si="7"/>
        <v>21871.175000000003</v>
      </c>
      <c r="N114" s="5">
        <f t="shared" si="7"/>
        <v>20020.597000000002</v>
      </c>
      <c r="O114" s="5">
        <f t="shared" si="7"/>
        <v>18905.877999999993</v>
      </c>
      <c r="P114" s="5">
        <f t="shared" si="7"/>
        <v>20651.126999999997</v>
      </c>
    </row>
    <row r="115" spans="2:21" x14ac:dyDescent="0.25">
      <c r="B115" s="19">
        <v>40269</v>
      </c>
      <c r="C115" s="5">
        <v>95.846000000000004</v>
      </c>
      <c r="D115" s="5">
        <v>374.22399999999999</v>
      </c>
      <c r="E115" s="5">
        <v>220.61799999999999</v>
      </c>
      <c r="F115" s="5">
        <v>157.828</v>
      </c>
      <c r="G115" s="5">
        <v>217.46799999999999</v>
      </c>
      <c r="H115" s="5">
        <v>230.40899999999999</v>
      </c>
      <c r="I115" s="26"/>
      <c r="J115" s="19">
        <v>40269</v>
      </c>
      <c r="K115" s="5">
        <f t="shared" si="7"/>
        <v>16613.312999999998</v>
      </c>
      <c r="L115" s="5">
        <f t="shared" si="7"/>
        <v>25101.558000000001</v>
      </c>
      <c r="M115" s="5">
        <f t="shared" si="7"/>
        <v>22091.793000000001</v>
      </c>
      <c r="N115" s="5">
        <f t="shared" si="7"/>
        <v>20178.425000000003</v>
      </c>
      <c r="O115" s="5">
        <f t="shared" si="7"/>
        <v>19123.345999999994</v>
      </c>
      <c r="P115" s="5">
        <f t="shared" si="7"/>
        <v>20881.535999999996</v>
      </c>
    </row>
    <row r="116" spans="2:21" x14ac:dyDescent="0.25">
      <c r="B116" s="19">
        <v>40299</v>
      </c>
      <c r="C116" s="5">
        <v>71.902000000000001</v>
      </c>
      <c r="D116" s="5">
        <v>331.68400000000003</v>
      </c>
      <c r="E116" s="5">
        <v>194.84399999999999</v>
      </c>
      <c r="F116" s="5">
        <v>71.849999999999994</v>
      </c>
      <c r="G116" s="5">
        <v>91.941000000000003</v>
      </c>
      <c r="H116" s="5">
        <v>178.38200000000001</v>
      </c>
      <c r="I116" s="26"/>
      <c r="J116" s="19">
        <v>40299</v>
      </c>
      <c r="K116" s="5">
        <f t="shared" si="7"/>
        <v>16685.214999999997</v>
      </c>
      <c r="L116" s="5">
        <f t="shared" si="7"/>
        <v>25433.242000000002</v>
      </c>
      <c r="M116" s="5">
        <f t="shared" si="7"/>
        <v>22286.637000000002</v>
      </c>
      <c r="N116" s="5">
        <f t="shared" si="7"/>
        <v>20250.275000000001</v>
      </c>
      <c r="O116" s="5">
        <f t="shared" si="7"/>
        <v>19215.286999999993</v>
      </c>
      <c r="P116" s="5">
        <f t="shared" si="7"/>
        <v>21059.917999999998</v>
      </c>
    </row>
    <row r="117" spans="2:21" x14ac:dyDescent="0.25">
      <c r="B117" s="19">
        <v>40330</v>
      </c>
      <c r="C117" s="5">
        <v>18.314</v>
      </c>
      <c r="D117" s="5">
        <v>314.86099999999999</v>
      </c>
      <c r="E117" s="5">
        <v>146.01499999999999</v>
      </c>
      <c r="F117" s="5">
        <v>27.131</v>
      </c>
      <c r="G117" s="5">
        <v>38.03</v>
      </c>
      <c r="H117" s="5">
        <v>118.568</v>
      </c>
      <c r="I117" s="26"/>
      <c r="J117" s="19">
        <v>40330</v>
      </c>
      <c r="K117" s="5">
        <f t="shared" si="7"/>
        <v>16703.528999999995</v>
      </c>
      <c r="L117" s="5">
        <f t="shared" si="7"/>
        <v>25748.103000000003</v>
      </c>
      <c r="M117" s="5">
        <f t="shared" si="7"/>
        <v>22432.652000000002</v>
      </c>
      <c r="N117" s="5">
        <f t="shared" si="7"/>
        <v>20277.406000000003</v>
      </c>
      <c r="O117" s="5">
        <f t="shared" si="7"/>
        <v>19253.316999999992</v>
      </c>
      <c r="P117" s="5">
        <f t="shared" si="7"/>
        <v>21178.485999999997</v>
      </c>
    </row>
    <row r="118" spans="2:21" x14ac:dyDescent="0.25">
      <c r="B118" s="19">
        <v>40360</v>
      </c>
      <c r="C118" s="5">
        <v>22.643000000000001</v>
      </c>
      <c r="D118" s="5">
        <v>280.09500000000003</v>
      </c>
      <c r="E118" s="5">
        <v>118.355</v>
      </c>
      <c r="F118" s="5">
        <v>19.977</v>
      </c>
      <c r="G118" s="5">
        <v>22.170999999999999</v>
      </c>
      <c r="H118" s="5">
        <v>108.999</v>
      </c>
      <c r="I118" s="26"/>
      <c r="J118" s="19">
        <v>40360</v>
      </c>
      <c r="K118" s="5">
        <f t="shared" ref="K118:P133" si="8">K117+C118</f>
        <v>16726.171999999995</v>
      </c>
      <c r="L118" s="5">
        <f t="shared" si="8"/>
        <v>26028.198000000004</v>
      </c>
      <c r="M118" s="5">
        <f t="shared" si="8"/>
        <v>22551.007000000001</v>
      </c>
      <c r="N118" s="5">
        <f t="shared" si="8"/>
        <v>20297.383000000002</v>
      </c>
      <c r="O118" s="5">
        <f t="shared" si="8"/>
        <v>19275.48799999999</v>
      </c>
      <c r="P118" s="5">
        <f t="shared" si="8"/>
        <v>21287.484999999997</v>
      </c>
    </row>
    <row r="119" spans="2:21" x14ac:dyDescent="0.25">
      <c r="B119" s="19">
        <v>40391</v>
      </c>
      <c r="C119" s="5">
        <v>22.007999999999999</v>
      </c>
      <c r="D119" s="5">
        <v>200.203</v>
      </c>
      <c r="E119" s="5">
        <v>86.307000000000002</v>
      </c>
      <c r="F119" s="5">
        <v>15.622</v>
      </c>
      <c r="G119" s="5">
        <v>17.55</v>
      </c>
      <c r="H119" s="5">
        <v>76.100999999999999</v>
      </c>
      <c r="I119" s="26"/>
      <c r="J119" s="19">
        <v>40391</v>
      </c>
      <c r="K119" s="5">
        <f t="shared" si="8"/>
        <v>16748.179999999997</v>
      </c>
      <c r="L119" s="5">
        <f t="shared" si="8"/>
        <v>26228.401000000005</v>
      </c>
      <c r="M119" s="5">
        <f t="shared" si="8"/>
        <v>22637.314000000002</v>
      </c>
      <c r="N119" s="5">
        <f t="shared" si="8"/>
        <v>20313.005000000001</v>
      </c>
      <c r="O119" s="5">
        <f t="shared" si="8"/>
        <v>19293.03799999999</v>
      </c>
      <c r="P119" s="5">
        <f t="shared" si="8"/>
        <v>21363.585999999996</v>
      </c>
      <c r="U119" s="25"/>
    </row>
    <row r="120" spans="2:21" x14ac:dyDescent="0.25">
      <c r="B120" s="19">
        <v>40422</v>
      </c>
      <c r="C120" s="5">
        <v>52.182000000000002</v>
      </c>
      <c r="D120" s="5">
        <v>152.20500000000001</v>
      </c>
      <c r="E120" s="5">
        <v>120.941</v>
      </c>
      <c r="F120" s="5">
        <v>48.531999999999996</v>
      </c>
      <c r="G120" s="5">
        <v>37.045000000000002</v>
      </c>
      <c r="H120" s="5">
        <v>90.888999999999996</v>
      </c>
      <c r="I120" s="26"/>
      <c r="J120" s="19">
        <v>40422</v>
      </c>
      <c r="K120" s="5">
        <f t="shared" si="8"/>
        <v>16800.361999999997</v>
      </c>
      <c r="L120" s="5">
        <f t="shared" si="8"/>
        <v>26380.606000000007</v>
      </c>
      <c r="M120" s="5">
        <f t="shared" si="8"/>
        <v>22758.255000000001</v>
      </c>
      <c r="N120" s="5">
        <f t="shared" si="8"/>
        <v>20361.537</v>
      </c>
      <c r="O120" s="5">
        <f t="shared" si="8"/>
        <v>19330.082999999988</v>
      </c>
      <c r="P120" s="5">
        <f t="shared" si="8"/>
        <v>21454.474999999995</v>
      </c>
    </row>
    <row r="121" spans="2:21" x14ac:dyDescent="0.25">
      <c r="B121" s="19">
        <v>40452</v>
      </c>
      <c r="C121" s="5">
        <v>139.28899999999999</v>
      </c>
      <c r="D121" s="5">
        <v>145.60599999999999</v>
      </c>
      <c r="E121" s="5">
        <v>179.17500000000001</v>
      </c>
      <c r="F121" s="5">
        <v>161.58600000000001</v>
      </c>
      <c r="G121" s="5">
        <v>141.03899999999999</v>
      </c>
      <c r="H121" s="5">
        <v>152.47</v>
      </c>
      <c r="I121" s="26"/>
      <c r="J121" s="19">
        <v>40452</v>
      </c>
      <c r="K121" s="5">
        <f t="shared" si="8"/>
        <v>16939.650999999998</v>
      </c>
      <c r="L121" s="5">
        <f t="shared" si="8"/>
        <v>26526.212000000007</v>
      </c>
      <c r="M121" s="5">
        <f t="shared" si="8"/>
        <v>22937.43</v>
      </c>
      <c r="N121" s="5">
        <f t="shared" si="8"/>
        <v>20523.123</v>
      </c>
      <c r="O121" s="5">
        <f t="shared" si="8"/>
        <v>19471.121999999988</v>
      </c>
      <c r="P121" s="5">
        <f t="shared" si="8"/>
        <v>21606.944999999996</v>
      </c>
    </row>
    <row r="122" spans="2:21" x14ac:dyDescent="0.25">
      <c r="B122" s="19">
        <v>40483</v>
      </c>
      <c r="C122" s="5">
        <v>161.41800000000001</v>
      </c>
      <c r="D122" s="5">
        <v>201.018</v>
      </c>
      <c r="E122" s="5">
        <v>204.35</v>
      </c>
      <c r="F122" s="5">
        <v>242.72900000000001</v>
      </c>
      <c r="G122" s="5">
        <v>205.69200000000001</v>
      </c>
      <c r="H122" s="5">
        <v>189.83099999999999</v>
      </c>
      <c r="I122" s="26"/>
      <c r="J122" s="19">
        <v>40483</v>
      </c>
      <c r="K122" s="5">
        <f t="shared" si="8"/>
        <v>17101.069</v>
      </c>
      <c r="L122" s="5">
        <f t="shared" si="8"/>
        <v>26727.230000000007</v>
      </c>
      <c r="M122" s="5">
        <f t="shared" si="8"/>
        <v>23141.78</v>
      </c>
      <c r="N122" s="5">
        <f t="shared" si="8"/>
        <v>20765.851999999999</v>
      </c>
      <c r="O122" s="5">
        <f t="shared" si="8"/>
        <v>19676.813999999988</v>
      </c>
      <c r="P122" s="5">
        <f t="shared" si="8"/>
        <v>21796.775999999994</v>
      </c>
    </row>
    <row r="123" spans="2:21" x14ac:dyDescent="0.25">
      <c r="B123" s="19">
        <v>40513</v>
      </c>
      <c r="C123" s="5">
        <v>193.72399999999999</v>
      </c>
      <c r="D123" s="5">
        <v>207.74</v>
      </c>
      <c r="E123" s="5">
        <v>223.851</v>
      </c>
      <c r="F123" s="5">
        <v>295.95499999999998</v>
      </c>
      <c r="G123" s="5">
        <v>292.35199999999998</v>
      </c>
      <c r="H123" s="5">
        <v>227.893</v>
      </c>
      <c r="I123" s="26"/>
      <c r="J123" s="19">
        <v>40513</v>
      </c>
      <c r="K123" s="5">
        <f t="shared" si="8"/>
        <v>17294.792999999998</v>
      </c>
      <c r="L123" s="5">
        <f t="shared" si="8"/>
        <v>26934.970000000008</v>
      </c>
      <c r="M123" s="5">
        <f t="shared" si="8"/>
        <v>23365.630999999998</v>
      </c>
      <c r="N123" s="5">
        <f t="shared" si="8"/>
        <v>21061.807000000001</v>
      </c>
      <c r="O123" s="5">
        <f t="shared" si="8"/>
        <v>19969.165999999987</v>
      </c>
      <c r="P123" s="5">
        <f t="shared" si="8"/>
        <v>22024.668999999994</v>
      </c>
    </row>
    <row r="124" spans="2:21" x14ac:dyDescent="0.25">
      <c r="B124" s="19">
        <v>40544</v>
      </c>
      <c r="C124" s="5">
        <v>283.25200000000001</v>
      </c>
      <c r="D124" s="5">
        <v>185.751</v>
      </c>
      <c r="E124" s="5">
        <v>227.661</v>
      </c>
      <c r="F124" s="5">
        <v>377.60199999999998</v>
      </c>
      <c r="G124" s="5">
        <v>316.30500000000001</v>
      </c>
      <c r="H124" s="5">
        <v>264.77600000000001</v>
      </c>
      <c r="I124" s="26"/>
      <c r="J124" s="19">
        <v>40544</v>
      </c>
      <c r="K124" s="5">
        <f t="shared" si="8"/>
        <v>17578.044999999998</v>
      </c>
      <c r="L124" s="5">
        <f t="shared" si="8"/>
        <v>27120.721000000009</v>
      </c>
      <c r="M124" s="5">
        <f t="shared" si="8"/>
        <v>23593.291999999998</v>
      </c>
      <c r="N124" s="5">
        <f t="shared" si="8"/>
        <v>21439.409</v>
      </c>
      <c r="O124" s="5">
        <f t="shared" si="8"/>
        <v>20285.470999999987</v>
      </c>
      <c r="P124" s="5">
        <f t="shared" si="8"/>
        <v>22289.444999999996</v>
      </c>
    </row>
    <row r="125" spans="2:21" x14ac:dyDescent="0.25">
      <c r="B125" s="19">
        <v>40575</v>
      </c>
      <c r="C125" s="5">
        <v>302.548</v>
      </c>
      <c r="D125" s="5">
        <v>216.83699999999999</v>
      </c>
      <c r="E125" s="5">
        <v>255.93199999999999</v>
      </c>
      <c r="F125" s="5">
        <v>367.81200000000001</v>
      </c>
      <c r="G125" s="5">
        <v>320.12099999999998</v>
      </c>
      <c r="H125" s="5">
        <v>286.75400000000002</v>
      </c>
      <c r="I125" s="26"/>
      <c r="J125" s="19">
        <v>40575</v>
      </c>
      <c r="K125" s="5">
        <f t="shared" si="8"/>
        <v>17880.592999999997</v>
      </c>
      <c r="L125" s="5">
        <f t="shared" si="8"/>
        <v>27337.558000000008</v>
      </c>
      <c r="M125" s="5">
        <f t="shared" si="8"/>
        <v>23849.223999999998</v>
      </c>
      <c r="N125" s="5">
        <f t="shared" si="8"/>
        <v>21807.221000000001</v>
      </c>
      <c r="O125" s="5">
        <f t="shared" si="8"/>
        <v>20605.591999999986</v>
      </c>
      <c r="P125" s="5">
        <f t="shared" si="8"/>
        <v>22576.198999999997</v>
      </c>
    </row>
    <row r="126" spans="2:21" x14ac:dyDescent="0.25">
      <c r="B126" s="19">
        <v>40603</v>
      </c>
      <c r="C126" s="5">
        <v>235.73</v>
      </c>
      <c r="D126" s="5">
        <v>249.22900000000001</v>
      </c>
      <c r="E126" s="5">
        <v>297.17</v>
      </c>
      <c r="F126" s="5">
        <v>325.43400000000003</v>
      </c>
      <c r="G126" s="5">
        <v>313.68099999999998</v>
      </c>
      <c r="H126" s="5">
        <v>292.46300000000002</v>
      </c>
      <c r="I126" s="26"/>
      <c r="J126" s="19">
        <v>40603</v>
      </c>
      <c r="K126" s="5">
        <f t="shared" si="8"/>
        <v>18116.322999999997</v>
      </c>
      <c r="L126" s="5">
        <f t="shared" si="8"/>
        <v>27586.787000000008</v>
      </c>
      <c r="M126" s="5">
        <f t="shared" si="8"/>
        <v>24146.393999999997</v>
      </c>
      <c r="N126" s="5">
        <f t="shared" si="8"/>
        <v>22132.655000000002</v>
      </c>
      <c r="O126" s="5">
        <f t="shared" si="8"/>
        <v>20919.272999999986</v>
      </c>
      <c r="P126" s="5">
        <f t="shared" si="8"/>
        <v>22868.661999999997</v>
      </c>
    </row>
    <row r="127" spans="2:21" x14ac:dyDescent="0.25">
      <c r="B127" s="19">
        <v>40634</v>
      </c>
      <c r="C127" s="5">
        <v>175.73599999999999</v>
      </c>
      <c r="D127" s="5">
        <v>270.46499999999997</v>
      </c>
      <c r="E127" s="5">
        <v>254.50200000000001</v>
      </c>
      <c r="F127" s="5">
        <v>243.33699999999999</v>
      </c>
      <c r="G127" s="5">
        <v>221.24</v>
      </c>
      <c r="H127" s="5">
        <v>252.976</v>
      </c>
      <c r="I127" s="26"/>
      <c r="J127" s="19">
        <v>40634</v>
      </c>
      <c r="K127" s="5">
        <f t="shared" si="8"/>
        <v>18292.058999999997</v>
      </c>
      <c r="L127" s="5">
        <f t="shared" si="8"/>
        <v>27857.252000000008</v>
      </c>
      <c r="M127" s="5">
        <f t="shared" si="8"/>
        <v>24400.895999999997</v>
      </c>
      <c r="N127" s="5">
        <f t="shared" si="8"/>
        <v>22375.992000000002</v>
      </c>
      <c r="O127" s="5">
        <f t="shared" si="8"/>
        <v>21140.512999999988</v>
      </c>
      <c r="P127" s="5">
        <f t="shared" si="8"/>
        <v>23121.637999999995</v>
      </c>
    </row>
    <row r="128" spans="2:21" x14ac:dyDescent="0.25">
      <c r="B128" s="19">
        <v>40664</v>
      </c>
      <c r="C128" s="5">
        <v>63.017000000000003</v>
      </c>
      <c r="D128" s="5">
        <v>412.99799999999999</v>
      </c>
      <c r="E128" s="5">
        <v>214.17099999999999</v>
      </c>
      <c r="F128" s="5">
        <v>80.69</v>
      </c>
      <c r="G128" s="5">
        <v>133.20099999999999</v>
      </c>
      <c r="H128" s="5">
        <v>200.87100000000001</v>
      </c>
      <c r="I128" s="26"/>
      <c r="J128" s="19">
        <v>40664</v>
      </c>
      <c r="K128" s="5">
        <f t="shared" si="8"/>
        <v>18355.075999999997</v>
      </c>
      <c r="L128" s="5">
        <f t="shared" si="8"/>
        <v>28270.250000000007</v>
      </c>
      <c r="M128" s="5">
        <f t="shared" si="8"/>
        <v>24615.066999999995</v>
      </c>
      <c r="N128" s="5">
        <f t="shared" si="8"/>
        <v>22456.682000000001</v>
      </c>
      <c r="O128" s="5">
        <f t="shared" si="8"/>
        <v>21273.713999999989</v>
      </c>
      <c r="P128" s="5">
        <f t="shared" si="8"/>
        <v>23322.508999999995</v>
      </c>
    </row>
    <row r="129" spans="2:21" x14ac:dyDescent="0.25">
      <c r="B129" s="19">
        <v>40695</v>
      </c>
      <c r="C129" s="5">
        <v>22.486000000000001</v>
      </c>
      <c r="D129" s="5">
        <v>311.44499999999999</v>
      </c>
      <c r="E129" s="5">
        <v>163.78299999999999</v>
      </c>
      <c r="F129" s="5">
        <v>17.983000000000001</v>
      </c>
      <c r="G129" s="5">
        <v>32.167999999999999</v>
      </c>
      <c r="H129" s="5">
        <v>125.982</v>
      </c>
      <c r="I129" s="26"/>
      <c r="J129" s="19">
        <v>40695</v>
      </c>
      <c r="K129" s="5">
        <f t="shared" si="8"/>
        <v>18377.561999999998</v>
      </c>
      <c r="L129" s="5">
        <f t="shared" si="8"/>
        <v>28581.695000000007</v>
      </c>
      <c r="M129" s="5">
        <f t="shared" si="8"/>
        <v>24778.849999999995</v>
      </c>
      <c r="N129" s="5">
        <f t="shared" si="8"/>
        <v>22474.665000000001</v>
      </c>
      <c r="O129" s="5">
        <f t="shared" si="8"/>
        <v>21305.881999999991</v>
      </c>
      <c r="P129" s="5">
        <f t="shared" si="8"/>
        <v>23448.490999999995</v>
      </c>
      <c r="U129" s="25"/>
    </row>
    <row r="130" spans="2:21" x14ac:dyDescent="0.25">
      <c r="B130" s="19">
        <v>40725</v>
      </c>
      <c r="C130" s="5">
        <v>20.053999999999998</v>
      </c>
      <c r="D130" s="5">
        <v>254.697</v>
      </c>
      <c r="E130" s="5">
        <v>137.30500000000001</v>
      </c>
      <c r="F130" s="5">
        <v>9.2050000000000001</v>
      </c>
      <c r="G130" s="5">
        <v>17.927</v>
      </c>
      <c r="H130" s="5">
        <v>101.961</v>
      </c>
      <c r="I130" s="26"/>
      <c r="J130" s="19">
        <v>40725</v>
      </c>
      <c r="K130" s="5">
        <f t="shared" si="8"/>
        <v>18397.615999999998</v>
      </c>
      <c r="L130" s="5">
        <f t="shared" si="8"/>
        <v>28836.392000000007</v>
      </c>
      <c r="M130" s="5">
        <f t="shared" si="8"/>
        <v>24916.154999999995</v>
      </c>
      <c r="N130" s="5">
        <f t="shared" si="8"/>
        <v>22483.870000000003</v>
      </c>
      <c r="O130" s="5">
        <f t="shared" si="8"/>
        <v>21323.80899999999</v>
      </c>
      <c r="P130" s="5">
        <f t="shared" si="8"/>
        <v>23550.451999999994</v>
      </c>
      <c r="U130" s="25"/>
    </row>
    <row r="131" spans="2:21" x14ac:dyDescent="0.25">
      <c r="B131" s="19">
        <v>40756</v>
      </c>
      <c r="C131" s="5">
        <v>32.856999999999999</v>
      </c>
      <c r="D131" s="5">
        <v>170.57</v>
      </c>
      <c r="E131" s="5">
        <v>103.383</v>
      </c>
      <c r="F131" s="5">
        <v>27.126999999999999</v>
      </c>
      <c r="G131" s="5">
        <v>17.535</v>
      </c>
      <c r="H131" s="5">
        <v>79.528999999999996</v>
      </c>
      <c r="I131" s="26"/>
      <c r="J131" s="19">
        <v>40756</v>
      </c>
      <c r="K131" s="5">
        <f t="shared" si="8"/>
        <v>18430.472999999998</v>
      </c>
      <c r="L131" s="5">
        <f t="shared" si="8"/>
        <v>29006.962000000007</v>
      </c>
      <c r="M131" s="5">
        <f t="shared" si="8"/>
        <v>25019.537999999997</v>
      </c>
      <c r="N131" s="5">
        <f t="shared" si="8"/>
        <v>22510.997000000003</v>
      </c>
      <c r="O131" s="5">
        <f t="shared" si="8"/>
        <v>21341.34399999999</v>
      </c>
      <c r="P131" s="5">
        <f t="shared" si="8"/>
        <v>23629.980999999992</v>
      </c>
      <c r="U131" s="25"/>
    </row>
    <row r="132" spans="2:21" x14ac:dyDescent="0.25">
      <c r="B132" s="19">
        <v>40787</v>
      </c>
      <c r="C132" s="5">
        <v>71.47</v>
      </c>
      <c r="D132" s="5">
        <v>178.30099999999999</v>
      </c>
      <c r="E132" s="5">
        <v>168.989</v>
      </c>
      <c r="F132" s="5">
        <v>65.650000000000006</v>
      </c>
      <c r="G132" s="5">
        <v>41.002000000000002</v>
      </c>
      <c r="H132" s="5">
        <v>117.68300000000001</v>
      </c>
      <c r="I132" s="26"/>
      <c r="J132" s="19">
        <v>40787</v>
      </c>
      <c r="K132" s="5">
        <f t="shared" si="8"/>
        <v>18501.942999999999</v>
      </c>
      <c r="L132" s="5">
        <f t="shared" si="8"/>
        <v>29185.263000000006</v>
      </c>
      <c r="M132" s="5">
        <f t="shared" si="8"/>
        <v>25188.526999999998</v>
      </c>
      <c r="N132" s="5">
        <f t="shared" si="8"/>
        <v>22576.647000000004</v>
      </c>
      <c r="O132" s="5">
        <f t="shared" si="8"/>
        <v>21382.34599999999</v>
      </c>
      <c r="P132" s="5">
        <f t="shared" si="8"/>
        <v>23747.663999999993</v>
      </c>
    </row>
    <row r="133" spans="2:21" x14ac:dyDescent="0.25">
      <c r="B133" s="19">
        <v>40817</v>
      </c>
      <c r="C133" s="5">
        <v>128.74700000000001</v>
      </c>
      <c r="D133" s="5">
        <v>184.11099999999999</v>
      </c>
      <c r="E133" s="5">
        <v>202.27099999999999</v>
      </c>
      <c r="F133" s="5">
        <v>201.423</v>
      </c>
      <c r="G133" s="5">
        <v>191.684</v>
      </c>
      <c r="H133" s="5">
        <v>174.03100000000001</v>
      </c>
      <c r="I133" s="26"/>
      <c r="J133" s="19">
        <v>40817</v>
      </c>
      <c r="K133" s="5">
        <f t="shared" si="8"/>
        <v>18630.689999999999</v>
      </c>
      <c r="L133" s="5">
        <f t="shared" si="8"/>
        <v>29369.374000000007</v>
      </c>
      <c r="M133" s="5">
        <f t="shared" si="8"/>
        <v>25390.797999999999</v>
      </c>
      <c r="N133" s="5">
        <f t="shared" si="8"/>
        <v>22778.070000000003</v>
      </c>
      <c r="O133" s="5">
        <f t="shared" si="8"/>
        <v>21574.029999999992</v>
      </c>
      <c r="P133" s="5">
        <f t="shared" si="8"/>
        <v>23921.694999999992</v>
      </c>
    </row>
    <row r="134" spans="2:21" x14ac:dyDescent="0.25">
      <c r="B134" s="19">
        <v>40848</v>
      </c>
      <c r="C134" s="5">
        <v>170.16399999999999</v>
      </c>
      <c r="D134" s="5">
        <v>203.684</v>
      </c>
      <c r="E134" s="5">
        <v>210.56100000000001</v>
      </c>
      <c r="F134" s="5">
        <v>234.96600000000001</v>
      </c>
      <c r="G134" s="5">
        <v>239.971</v>
      </c>
      <c r="H134" s="5">
        <v>193.40600000000001</v>
      </c>
      <c r="I134" s="26"/>
      <c r="J134" s="19">
        <v>40848</v>
      </c>
      <c r="K134" s="5">
        <f t="shared" ref="K134:P149" si="9">K133+C134</f>
        <v>18800.853999999999</v>
      </c>
      <c r="L134" s="5">
        <f t="shared" si="9"/>
        <v>29573.058000000008</v>
      </c>
      <c r="M134" s="5">
        <f t="shared" si="9"/>
        <v>25601.359</v>
      </c>
      <c r="N134" s="5">
        <f t="shared" si="9"/>
        <v>23013.036000000004</v>
      </c>
      <c r="O134" s="5">
        <f t="shared" si="9"/>
        <v>21814.000999999993</v>
      </c>
      <c r="P134" s="5">
        <f t="shared" si="9"/>
        <v>24115.100999999991</v>
      </c>
    </row>
    <row r="135" spans="2:21" x14ac:dyDescent="0.25">
      <c r="B135" s="19">
        <v>40878</v>
      </c>
      <c r="C135" s="5">
        <v>250.76400000000001</v>
      </c>
      <c r="D135" s="5">
        <v>178.25899999999999</v>
      </c>
      <c r="E135" s="5">
        <v>266.84899999999999</v>
      </c>
      <c r="F135" s="5">
        <v>274.10300000000001</v>
      </c>
      <c r="G135" s="5">
        <v>224.98</v>
      </c>
      <c r="H135" s="5">
        <v>231.261</v>
      </c>
      <c r="I135" s="26"/>
      <c r="J135" s="19">
        <v>40878</v>
      </c>
      <c r="K135" s="5">
        <f t="shared" si="9"/>
        <v>19051.617999999999</v>
      </c>
      <c r="L135" s="5">
        <f t="shared" si="9"/>
        <v>29751.317000000006</v>
      </c>
      <c r="M135" s="5">
        <f t="shared" si="9"/>
        <v>25868.207999999999</v>
      </c>
      <c r="N135" s="5">
        <f t="shared" si="9"/>
        <v>23287.139000000003</v>
      </c>
      <c r="O135" s="5">
        <f t="shared" si="9"/>
        <v>22038.980999999992</v>
      </c>
      <c r="P135" s="5">
        <f t="shared" si="9"/>
        <v>24346.36199999999</v>
      </c>
    </row>
    <row r="136" spans="2:21" x14ac:dyDescent="0.25">
      <c r="B136" s="19">
        <v>40909</v>
      </c>
      <c r="C136" s="5">
        <v>266.70999999999998</v>
      </c>
      <c r="D136" s="5">
        <v>230.42099999999999</v>
      </c>
      <c r="E136" s="5">
        <v>292.738</v>
      </c>
      <c r="F136" s="5">
        <v>377.64299999999997</v>
      </c>
      <c r="G136" s="5">
        <v>375.21699999999998</v>
      </c>
      <c r="H136" s="5">
        <v>289.464</v>
      </c>
      <c r="I136" s="26"/>
      <c r="J136" s="19">
        <v>40909</v>
      </c>
      <c r="K136" s="5">
        <f t="shared" si="9"/>
        <v>19318.327999999998</v>
      </c>
      <c r="L136" s="5">
        <f t="shared" si="9"/>
        <v>29981.738000000005</v>
      </c>
      <c r="M136" s="5">
        <f t="shared" si="9"/>
        <v>26160.946</v>
      </c>
      <c r="N136" s="5">
        <f t="shared" si="9"/>
        <v>23664.782000000003</v>
      </c>
      <c r="O136" s="5">
        <f t="shared" si="9"/>
        <v>22414.197999999993</v>
      </c>
      <c r="P136" s="5">
        <f t="shared" si="9"/>
        <v>24635.82599999999</v>
      </c>
    </row>
    <row r="137" spans="2:21" x14ac:dyDescent="0.25">
      <c r="B137" s="19">
        <v>40940</v>
      </c>
      <c r="C137" s="5">
        <v>307.15199999999999</v>
      </c>
      <c r="D137" s="5">
        <v>235.13499999999999</v>
      </c>
      <c r="E137" s="5">
        <v>272.74599999999998</v>
      </c>
      <c r="F137" s="5">
        <v>301.49299999999999</v>
      </c>
      <c r="G137" s="5">
        <v>285.78500000000003</v>
      </c>
      <c r="H137" s="5">
        <v>287.60000000000002</v>
      </c>
      <c r="I137" s="26"/>
      <c r="J137" s="19">
        <v>40940</v>
      </c>
      <c r="K137" s="5">
        <f t="shared" si="9"/>
        <v>19625.479999999996</v>
      </c>
      <c r="L137" s="5">
        <f t="shared" si="9"/>
        <v>30216.873000000003</v>
      </c>
      <c r="M137" s="5">
        <f t="shared" si="9"/>
        <v>26433.691999999999</v>
      </c>
      <c r="N137" s="5">
        <f t="shared" si="9"/>
        <v>23966.275000000001</v>
      </c>
      <c r="O137" s="5">
        <f t="shared" si="9"/>
        <v>22699.982999999993</v>
      </c>
      <c r="P137" s="5">
        <f t="shared" si="9"/>
        <v>24923.425999999989</v>
      </c>
    </row>
    <row r="138" spans="2:21" x14ac:dyDescent="0.25">
      <c r="B138" s="19">
        <v>40969</v>
      </c>
      <c r="C138" s="5">
        <v>208.58799999999999</v>
      </c>
      <c r="D138" s="5">
        <v>274.27699999999999</v>
      </c>
      <c r="E138" s="5">
        <v>303.33800000000002</v>
      </c>
      <c r="F138" s="5">
        <v>317.84399999999999</v>
      </c>
      <c r="G138" s="5">
        <v>308.31400000000002</v>
      </c>
      <c r="H138" s="5">
        <v>288.29599999999999</v>
      </c>
      <c r="I138" s="26"/>
      <c r="J138" s="19">
        <v>40969</v>
      </c>
      <c r="K138" s="5">
        <f t="shared" si="9"/>
        <v>19834.067999999996</v>
      </c>
      <c r="L138" s="5">
        <f t="shared" si="9"/>
        <v>30491.15</v>
      </c>
      <c r="M138" s="5">
        <f t="shared" si="9"/>
        <v>26737.03</v>
      </c>
      <c r="N138" s="5">
        <f t="shared" si="9"/>
        <v>24284.119000000002</v>
      </c>
      <c r="O138" s="5">
        <f t="shared" si="9"/>
        <v>23008.296999999991</v>
      </c>
      <c r="P138" s="5">
        <f t="shared" si="9"/>
        <v>25211.721999999987</v>
      </c>
    </row>
    <row r="139" spans="2:21" x14ac:dyDescent="0.25">
      <c r="B139" s="19">
        <v>41000</v>
      </c>
      <c r="C139" s="5">
        <v>184.501</v>
      </c>
      <c r="D139" s="5">
        <v>332.45299999999997</v>
      </c>
      <c r="E139" s="5">
        <v>261.16399999999999</v>
      </c>
      <c r="F139" s="5">
        <v>190.066</v>
      </c>
      <c r="G139" s="5">
        <v>148.916</v>
      </c>
      <c r="H139" s="5">
        <v>241.173</v>
      </c>
      <c r="I139" s="26"/>
      <c r="J139" s="19">
        <v>41000</v>
      </c>
      <c r="K139" s="5">
        <f t="shared" si="9"/>
        <v>20018.568999999996</v>
      </c>
      <c r="L139" s="5">
        <f t="shared" si="9"/>
        <v>30823.603000000003</v>
      </c>
      <c r="M139" s="5">
        <f t="shared" si="9"/>
        <v>26998.194</v>
      </c>
      <c r="N139" s="5">
        <f t="shared" si="9"/>
        <v>24474.185000000001</v>
      </c>
      <c r="O139" s="5">
        <f t="shared" si="9"/>
        <v>23157.212999999992</v>
      </c>
      <c r="P139" s="5">
        <f t="shared" si="9"/>
        <v>25452.894999999986</v>
      </c>
    </row>
    <row r="140" spans="2:21" x14ac:dyDescent="0.25">
      <c r="B140" s="19">
        <v>41030</v>
      </c>
      <c r="C140" s="5">
        <v>103.40600000000001</v>
      </c>
      <c r="D140" s="5">
        <v>327.613</v>
      </c>
      <c r="E140" s="5">
        <v>196.74600000000001</v>
      </c>
      <c r="F140" s="5">
        <v>98.936000000000007</v>
      </c>
      <c r="G140" s="5">
        <v>95.402000000000001</v>
      </c>
      <c r="H140" s="5">
        <v>175.38300000000001</v>
      </c>
      <c r="I140" s="26"/>
      <c r="J140" s="19">
        <v>41030</v>
      </c>
      <c r="K140" s="5">
        <f t="shared" si="9"/>
        <v>20121.974999999995</v>
      </c>
      <c r="L140" s="5">
        <f t="shared" si="9"/>
        <v>31151.216000000004</v>
      </c>
      <c r="M140" s="5">
        <f t="shared" si="9"/>
        <v>27194.94</v>
      </c>
      <c r="N140" s="5">
        <f t="shared" si="9"/>
        <v>24573.121000000003</v>
      </c>
      <c r="O140" s="5">
        <f t="shared" si="9"/>
        <v>23252.614999999991</v>
      </c>
      <c r="P140" s="5">
        <f t="shared" si="9"/>
        <v>25628.277999999988</v>
      </c>
    </row>
    <row r="141" spans="2:21" x14ac:dyDescent="0.25">
      <c r="B141" s="19">
        <v>41061</v>
      </c>
      <c r="C141" s="5">
        <v>54.143999999999998</v>
      </c>
      <c r="D141" s="5">
        <v>240.62899999999999</v>
      </c>
      <c r="E141" s="5">
        <v>145.57900000000001</v>
      </c>
      <c r="F141" s="5">
        <v>42.755000000000003</v>
      </c>
      <c r="G141" s="5">
        <v>43.168999999999997</v>
      </c>
      <c r="H141" s="5">
        <v>116.976</v>
      </c>
      <c r="I141" s="26"/>
      <c r="J141" s="19">
        <v>41061</v>
      </c>
      <c r="K141" s="5">
        <f t="shared" si="9"/>
        <v>20176.118999999995</v>
      </c>
      <c r="L141" s="5">
        <f t="shared" si="9"/>
        <v>31391.845000000005</v>
      </c>
      <c r="M141" s="5">
        <f t="shared" si="9"/>
        <v>27340.519</v>
      </c>
      <c r="N141" s="5">
        <f t="shared" si="9"/>
        <v>24615.876000000004</v>
      </c>
      <c r="O141" s="5">
        <f t="shared" si="9"/>
        <v>23295.783999999992</v>
      </c>
      <c r="P141" s="5">
        <f t="shared" si="9"/>
        <v>25745.253999999986</v>
      </c>
    </row>
    <row r="142" spans="2:21" x14ac:dyDescent="0.25">
      <c r="B142" s="19">
        <v>41091</v>
      </c>
      <c r="C142" s="5">
        <v>18.376000000000001</v>
      </c>
      <c r="D142" s="5">
        <v>292.39</v>
      </c>
      <c r="E142" s="5">
        <v>133.108</v>
      </c>
      <c r="F142" s="5">
        <v>16.37</v>
      </c>
      <c r="G142" s="5">
        <v>23.884</v>
      </c>
      <c r="H142" s="5">
        <v>112.03700000000001</v>
      </c>
      <c r="I142" s="26"/>
      <c r="J142" s="19">
        <v>41091</v>
      </c>
      <c r="K142" s="5">
        <f t="shared" si="9"/>
        <v>20194.494999999995</v>
      </c>
      <c r="L142" s="5">
        <f t="shared" si="9"/>
        <v>31684.235000000004</v>
      </c>
      <c r="M142" s="5">
        <f t="shared" si="9"/>
        <v>27473.627</v>
      </c>
      <c r="N142" s="5">
        <f t="shared" si="9"/>
        <v>24632.246000000003</v>
      </c>
      <c r="O142" s="5">
        <f t="shared" si="9"/>
        <v>23319.667999999991</v>
      </c>
      <c r="P142" s="5">
        <f t="shared" si="9"/>
        <v>25857.290999999987</v>
      </c>
      <c r="U142" s="25"/>
    </row>
    <row r="143" spans="2:21" x14ac:dyDescent="0.25">
      <c r="B143" s="19">
        <v>41122</v>
      </c>
      <c r="C143" s="5">
        <v>19.928000000000001</v>
      </c>
      <c r="D143" s="5">
        <v>194.70500000000001</v>
      </c>
      <c r="E143" s="5">
        <v>106.976</v>
      </c>
      <c r="F143" s="5">
        <v>14.000999999999999</v>
      </c>
      <c r="G143" s="5">
        <v>18.222999999999999</v>
      </c>
      <c r="H143" s="5">
        <v>80.179000000000002</v>
      </c>
      <c r="I143" s="26"/>
      <c r="J143" s="19">
        <v>41122</v>
      </c>
      <c r="K143" s="5">
        <f t="shared" si="9"/>
        <v>20214.422999999995</v>
      </c>
      <c r="L143" s="5">
        <f t="shared" si="9"/>
        <v>31878.940000000006</v>
      </c>
      <c r="M143" s="5">
        <f t="shared" si="9"/>
        <v>27580.602999999999</v>
      </c>
      <c r="N143" s="5">
        <f t="shared" si="9"/>
        <v>24646.247000000003</v>
      </c>
      <c r="O143" s="5">
        <f t="shared" si="9"/>
        <v>23337.890999999992</v>
      </c>
      <c r="P143" s="5">
        <f t="shared" si="9"/>
        <v>25937.469999999987</v>
      </c>
      <c r="U143" s="25"/>
    </row>
    <row r="144" spans="2:21" x14ac:dyDescent="0.25">
      <c r="B144" s="19">
        <v>41153</v>
      </c>
      <c r="C144" s="5">
        <v>76.995999999999995</v>
      </c>
      <c r="D144" s="5">
        <v>164.39400000000001</v>
      </c>
      <c r="E144" s="5">
        <v>138.928</v>
      </c>
      <c r="F144" s="5">
        <v>87.421000000000006</v>
      </c>
      <c r="G144" s="5">
        <v>61.91</v>
      </c>
      <c r="H144" s="5">
        <v>110.657</v>
      </c>
      <c r="I144" s="26"/>
      <c r="J144" s="19">
        <v>41153</v>
      </c>
      <c r="K144" s="5">
        <f t="shared" si="9"/>
        <v>20291.418999999994</v>
      </c>
      <c r="L144" s="5">
        <f t="shared" si="9"/>
        <v>32043.334000000006</v>
      </c>
      <c r="M144" s="5">
        <f t="shared" si="9"/>
        <v>27719.530999999999</v>
      </c>
      <c r="N144" s="5">
        <f t="shared" si="9"/>
        <v>24733.668000000001</v>
      </c>
      <c r="O144" s="5">
        <f t="shared" si="9"/>
        <v>23399.800999999992</v>
      </c>
      <c r="P144" s="5">
        <f t="shared" si="9"/>
        <v>26048.126999999986</v>
      </c>
    </row>
    <row r="145" spans="2:21" x14ac:dyDescent="0.25">
      <c r="B145" s="19">
        <v>41183</v>
      </c>
      <c r="C145" s="5">
        <v>114.726</v>
      </c>
      <c r="D145" s="5">
        <v>154.81800000000001</v>
      </c>
      <c r="E145" s="5">
        <v>200.87200000000001</v>
      </c>
      <c r="F145" s="5">
        <v>169.86699999999999</v>
      </c>
      <c r="G145" s="5">
        <v>170.63300000000001</v>
      </c>
      <c r="H145" s="5">
        <v>156.803</v>
      </c>
      <c r="I145" s="26"/>
      <c r="J145" s="19">
        <v>41183</v>
      </c>
      <c r="K145" s="5">
        <f t="shared" si="9"/>
        <v>20406.144999999993</v>
      </c>
      <c r="L145" s="5">
        <f t="shared" si="9"/>
        <v>32198.152000000006</v>
      </c>
      <c r="M145" s="5">
        <f t="shared" si="9"/>
        <v>27920.402999999998</v>
      </c>
      <c r="N145" s="5">
        <f t="shared" si="9"/>
        <v>24903.535</v>
      </c>
      <c r="O145" s="5">
        <f t="shared" si="9"/>
        <v>23570.433999999994</v>
      </c>
      <c r="P145" s="5">
        <f t="shared" si="9"/>
        <v>26204.929999999986</v>
      </c>
    </row>
    <row r="146" spans="2:21" x14ac:dyDescent="0.25">
      <c r="B146" s="19">
        <v>41214</v>
      </c>
      <c r="C146" s="5">
        <v>204.24299999999999</v>
      </c>
      <c r="D146" s="5">
        <v>149.946</v>
      </c>
      <c r="E146" s="5">
        <v>202.64500000000001</v>
      </c>
      <c r="F146" s="5">
        <v>266.05799999999999</v>
      </c>
      <c r="G146" s="5">
        <v>229.50700000000001</v>
      </c>
      <c r="H146" s="5">
        <v>192.14</v>
      </c>
      <c r="I146" s="26"/>
      <c r="J146" s="19">
        <v>41214</v>
      </c>
      <c r="K146" s="5">
        <f t="shared" si="9"/>
        <v>20610.387999999992</v>
      </c>
      <c r="L146" s="5">
        <f t="shared" si="9"/>
        <v>32348.098000000005</v>
      </c>
      <c r="M146" s="5">
        <f t="shared" si="9"/>
        <v>28123.047999999999</v>
      </c>
      <c r="N146" s="5">
        <f t="shared" si="9"/>
        <v>25169.593000000001</v>
      </c>
      <c r="O146" s="5">
        <f t="shared" si="9"/>
        <v>23799.940999999995</v>
      </c>
      <c r="P146" s="5">
        <f t="shared" si="9"/>
        <v>26397.069999999985</v>
      </c>
    </row>
    <row r="147" spans="2:21" x14ac:dyDescent="0.25">
      <c r="B147" s="19">
        <v>41244</v>
      </c>
      <c r="C147" s="5">
        <v>228.47900000000001</v>
      </c>
      <c r="D147" s="5">
        <v>192.57</v>
      </c>
      <c r="E147" s="5">
        <v>249.542</v>
      </c>
      <c r="F147" s="5">
        <v>233.40899999999999</v>
      </c>
      <c r="G147" s="5">
        <v>264.47500000000002</v>
      </c>
      <c r="H147" s="5">
        <v>232.72200000000001</v>
      </c>
      <c r="I147" s="26"/>
      <c r="J147" s="19">
        <v>41244</v>
      </c>
      <c r="K147" s="5">
        <f t="shared" si="9"/>
        <v>20838.866999999991</v>
      </c>
      <c r="L147" s="5">
        <f t="shared" si="9"/>
        <v>32540.668000000005</v>
      </c>
      <c r="M147" s="5">
        <f t="shared" si="9"/>
        <v>28372.59</v>
      </c>
      <c r="N147" s="5">
        <f t="shared" si="9"/>
        <v>25403.002</v>
      </c>
      <c r="O147" s="5">
        <f t="shared" si="9"/>
        <v>24064.415999999994</v>
      </c>
      <c r="P147" s="5">
        <f t="shared" si="9"/>
        <v>26629.791999999987</v>
      </c>
      <c r="U147" s="25"/>
    </row>
    <row r="148" spans="2:21" x14ac:dyDescent="0.25">
      <c r="B148" s="19">
        <v>41275</v>
      </c>
      <c r="C148" s="5">
        <v>255.37799999999999</v>
      </c>
      <c r="D148" s="5">
        <v>120.655</v>
      </c>
      <c r="E148" s="5">
        <v>234.672</v>
      </c>
      <c r="F148" s="5">
        <v>368.59500000000003</v>
      </c>
      <c r="G148" s="5">
        <v>381.69600000000003</v>
      </c>
      <c r="H148" s="5">
        <v>252.46</v>
      </c>
      <c r="I148" s="26"/>
      <c r="J148" s="19">
        <v>41275</v>
      </c>
      <c r="K148" s="5">
        <f t="shared" si="9"/>
        <v>21094.244999999992</v>
      </c>
      <c r="L148" s="5">
        <f t="shared" si="9"/>
        <v>32661.323000000004</v>
      </c>
      <c r="M148" s="5">
        <f t="shared" si="9"/>
        <v>28607.261999999999</v>
      </c>
      <c r="N148" s="5">
        <f t="shared" si="9"/>
        <v>25771.597000000002</v>
      </c>
      <c r="O148" s="5">
        <f t="shared" si="9"/>
        <v>24446.111999999994</v>
      </c>
      <c r="P148" s="5">
        <f t="shared" si="9"/>
        <v>26882.251999999986</v>
      </c>
    </row>
    <row r="149" spans="2:21" x14ac:dyDescent="0.25">
      <c r="B149" s="19">
        <v>41306</v>
      </c>
      <c r="C149" s="5">
        <v>278.91199999999998</v>
      </c>
      <c r="D149" s="5">
        <v>299.99299999999999</v>
      </c>
      <c r="E149" s="5">
        <v>274.404</v>
      </c>
      <c r="F149" s="5">
        <v>370.37799999999999</v>
      </c>
      <c r="G149" s="5">
        <v>342.541</v>
      </c>
      <c r="H149" s="5">
        <v>299.30500000000001</v>
      </c>
      <c r="I149" s="26"/>
      <c r="J149" s="19">
        <v>41306</v>
      </c>
      <c r="K149" s="5">
        <f t="shared" si="9"/>
        <v>21373.156999999992</v>
      </c>
      <c r="L149" s="5">
        <f t="shared" si="9"/>
        <v>32961.316000000006</v>
      </c>
      <c r="M149" s="5">
        <f t="shared" si="9"/>
        <v>28881.665999999997</v>
      </c>
      <c r="N149" s="5">
        <f t="shared" si="9"/>
        <v>26141.975000000002</v>
      </c>
      <c r="O149" s="5">
        <f t="shared" si="9"/>
        <v>24788.652999999995</v>
      </c>
      <c r="P149" s="5">
        <f t="shared" si="9"/>
        <v>27181.556999999986</v>
      </c>
    </row>
    <row r="150" spans="2:21" x14ac:dyDescent="0.25">
      <c r="B150" s="19">
        <v>41334</v>
      </c>
      <c r="C150" s="5">
        <v>228.458</v>
      </c>
      <c r="D150" s="5">
        <v>205.285</v>
      </c>
      <c r="E150" s="5">
        <v>284.39600000000002</v>
      </c>
      <c r="F150" s="5">
        <v>403.94099999999997</v>
      </c>
      <c r="G150" s="5">
        <v>410.084</v>
      </c>
      <c r="H150" s="5">
        <v>292.44</v>
      </c>
      <c r="I150" s="26"/>
      <c r="J150" s="19">
        <v>41334</v>
      </c>
      <c r="K150" s="5">
        <f t="shared" ref="K150:P165" si="10">K149+C150</f>
        <v>21601.614999999991</v>
      </c>
      <c r="L150" s="5">
        <f t="shared" si="10"/>
        <v>33166.60100000001</v>
      </c>
      <c r="M150" s="5">
        <f t="shared" si="10"/>
        <v>29166.061999999998</v>
      </c>
      <c r="N150" s="5">
        <f t="shared" si="10"/>
        <v>26545.916000000001</v>
      </c>
      <c r="O150" s="5">
        <f t="shared" si="10"/>
        <v>25198.736999999994</v>
      </c>
      <c r="P150" s="5">
        <f t="shared" si="10"/>
        <v>27473.996999999985</v>
      </c>
    </row>
    <row r="151" spans="2:21" x14ac:dyDescent="0.25">
      <c r="B151" s="19">
        <v>41365</v>
      </c>
      <c r="C151" s="5">
        <v>131.62100000000001</v>
      </c>
      <c r="D151" s="5">
        <v>291.44799999999998</v>
      </c>
      <c r="E151" s="5">
        <v>218.24</v>
      </c>
      <c r="F151" s="5">
        <v>229.09700000000001</v>
      </c>
      <c r="G151" s="5">
        <v>266.30799999999999</v>
      </c>
      <c r="H151" s="5">
        <v>226.75800000000001</v>
      </c>
      <c r="I151" s="26"/>
      <c r="J151" s="19">
        <v>41365</v>
      </c>
      <c r="K151" s="5">
        <f t="shared" si="10"/>
        <v>21733.23599999999</v>
      </c>
      <c r="L151" s="5">
        <f t="shared" si="10"/>
        <v>33458.049000000006</v>
      </c>
      <c r="M151" s="5">
        <f t="shared" si="10"/>
        <v>29384.302</v>
      </c>
      <c r="N151" s="5">
        <f t="shared" si="10"/>
        <v>26775.013000000003</v>
      </c>
      <c r="O151" s="5">
        <f t="shared" si="10"/>
        <v>25465.044999999995</v>
      </c>
      <c r="P151" s="5">
        <f t="shared" si="10"/>
        <v>27700.754999999986</v>
      </c>
    </row>
    <row r="152" spans="2:21" x14ac:dyDescent="0.25">
      <c r="B152" s="19">
        <v>41395</v>
      </c>
      <c r="C152" s="5">
        <v>97.760999999999996</v>
      </c>
      <c r="D152" s="5">
        <v>380.17200000000003</v>
      </c>
      <c r="E152" s="5">
        <v>234.81899999999999</v>
      </c>
      <c r="F152" s="5">
        <v>109.633</v>
      </c>
      <c r="G152" s="5">
        <v>131.32</v>
      </c>
      <c r="H152" s="5">
        <v>213.07900000000001</v>
      </c>
      <c r="I152" s="26"/>
      <c r="J152" s="19">
        <v>41395</v>
      </c>
      <c r="K152" s="5">
        <f t="shared" si="10"/>
        <v>21830.996999999988</v>
      </c>
      <c r="L152" s="5">
        <f t="shared" si="10"/>
        <v>33838.221000000005</v>
      </c>
      <c r="M152" s="5">
        <f t="shared" si="10"/>
        <v>29619.120999999999</v>
      </c>
      <c r="N152" s="5">
        <f t="shared" si="10"/>
        <v>26884.646000000004</v>
      </c>
      <c r="O152" s="5">
        <f t="shared" si="10"/>
        <v>25596.364999999994</v>
      </c>
      <c r="P152" s="5">
        <f t="shared" si="10"/>
        <v>27913.833999999988</v>
      </c>
    </row>
    <row r="153" spans="2:21" x14ac:dyDescent="0.25">
      <c r="B153" s="19">
        <v>41426</v>
      </c>
      <c r="C153" s="5">
        <v>69.424000000000007</v>
      </c>
      <c r="D153" s="5">
        <v>277.24099999999999</v>
      </c>
      <c r="E153" s="5">
        <v>178.01900000000001</v>
      </c>
      <c r="F153" s="5">
        <v>47.344000000000001</v>
      </c>
      <c r="G153" s="5">
        <v>73.363</v>
      </c>
      <c r="H153" s="5">
        <v>142.227</v>
      </c>
      <c r="I153" s="26"/>
      <c r="J153" s="19">
        <v>41426</v>
      </c>
      <c r="K153" s="5">
        <f t="shared" si="10"/>
        <v>21900.420999999988</v>
      </c>
      <c r="L153" s="5">
        <f t="shared" si="10"/>
        <v>34115.462000000007</v>
      </c>
      <c r="M153" s="5">
        <f t="shared" si="10"/>
        <v>29797.14</v>
      </c>
      <c r="N153" s="5">
        <f t="shared" si="10"/>
        <v>26931.990000000005</v>
      </c>
      <c r="O153" s="5">
        <f t="shared" si="10"/>
        <v>25669.727999999996</v>
      </c>
      <c r="P153" s="5">
        <f t="shared" si="10"/>
        <v>28056.060999999987</v>
      </c>
    </row>
    <row r="154" spans="2:21" x14ac:dyDescent="0.25">
      <c r="B154" s="19">
        <v>41456</v>
      </c>
      <c r="C154" s="5">
        <v>25.067</v>
      </c>
      <c r="D154" s="5">
        <v>256.56900000000002</v>
      </c>
      <c r="E154" s="5">
        <v>148.465</v>
      </c>
      <c r="F154" s="5">
        <v>24.273</v>
      </c>
      <c r="G154" s="5">
        <v>42.399000000000001</v>
      </c>
      <c r="H154" s="5">
        <v>121.404</v>
      </c>
      <c r="I154" s="26"/>
      <c r="J154" s="19">
        <v>41456</v>
      </c>
      <c r="K154" s="5">
        <f t="shared" si="10"/>
        <v>21925.487999999987</v>
      </c>
      <c r="L154" s="5">
        <f t="shared" si="10"/>
        <v>34372.03100000001</v>
      </c>
      <c r="M154" s="5">
        <f t="shared" si="10"/>
        <v>29945.605</v>
      </c>
      <c r="N154" s="5">
        <f t="shared" si="10"/>
        <v>26956.263000000006</v>
      </c>
      <c r="O154" s="5">
        <f t="shared" si="10"/>
        <v>25712.126999999997</v>
      </c>
      <c r="P154" s="5">
        <f t="shared" si="10"/>
        <v>28177.464999999986</v>
      </c>
    </row>
    <row r="155" spans="2:21" x14ac:dyDescent="0.25">
      <c r="B155" s="19">
        <v>41487</v>
      </c>
      <c r="C155" s="5">
        <v>46.308999999999997</v>
      </c>
      <c r="D155" s="5">
        <v>273.37700000000001</v>
      </c>
      <c r="E155" s="5">
        <v>155.185</v>
      </c>
      <c r="F155" s="5">
        <v>23.521999999999998</v>
      </c>
      <c r="G155" s="5">
        <v>28.791</v>
      </c>
      <c r="H155" s="5">
        <v>121.152</v>
      </c>
      <c r="I155" s="26"/>
      <c r="J155" s="19">
        <v>41487</v>
      </c>
      <c r="K155" s="5">
        <f t="shared" si="10"/>
        <v>21971.796999999988</v>
      </c>
      <c r="L155" s="5">
        <f t="shared" si="10"/>
        <v>34645.40800000001</v>
      </c>
      <c r="M155" s="5">
        <f t="shared" si="10"/>
        <v>30100.79</v>
      </c>
      <c r="N155" s="5">
        <f t="shared" si="10"/>
        <v>26979.785000000007</v>
      </c>
      <c r="O155" s="5">
        <f t="shared" si="10"/>
        <v>25740.917999999998</v>
      </c>
      <c r="P155" s="5">
        <f t="shared" si="10"/>
        <v>28298.616999999984</v>
      </c>
      <c r="U155" s="25"/>
    </row>
    <row r="156" spans="2:21" x14ac:dyDescent="0.25">
      <c r="B156" s="19">
        <v>41518</v>
      </c>
      <c r="C156" s="5">
        <v>68.484999999999999</v>
      </c>
      <c r="D156" s="5">
        <v>196.18899999999999</v>
      </c>
      <c r="E156" s="5">
        <v>154.24199999999999</v>
      </c>
      <c r="F156" s="5">
        <v>106.267</v>
      </c>
      <c r="G156" s="5">
        <v>97.486999999999995</v>
      </c>
      <c r="H156" s="5">
        <v>125.693</v>
      </c>
      <c r="I156" s="26"/>
      <c r="J156" s="19">
        <v>41518</v>
      </c>
      <c r="K156" s="5">
        <f t="shared" si="10"/>
        <v>22040.281999999988</v>
      </c>
      <c r="L156" s="5">
        <f t="shared" si="10"/>
        <v>34841.597000000009</v>
      </c>
      <c r="M156" s="5">
        <f t="shared" si="10"/>
        <v>30255.031999999999</v>
      </c>
      <c r="N156" s="5">
        <f t="shared" si="10"/>
        <v>27086.052000000007</v>
      </c>
      <c r="O156" s="5">
        <f t="shared" si="10"/>
        <v>25838.404999999999</v>
      </c>
      <c r="P156" s="5">
        <f t="shared" si="10"/>
        <v>28424.309999999983</v>
      </c>
    </row>
    <row r="157" spans="2:21" x14ac:dyDescent="0.25">
      <c r="B157" s="19">
        <v>41548</v>
      </c>
      <c r="C157" s="5">
        <v>182.95500000000001</v>
      </c>
      <c r="D157" s="5">
        <v>132.18600000000001</v>
      </c>
      <c r="E157" s="5">
        <v>202.79900000000001</v>
      </c>
      <c r="F157" s="5">
        <v>211.48599999999999</v>
      </c>
      <c r="G157" s="5">
        <v>171.93</v>
      </c>
      <c r="H157" s="5">
        <v>176.11199999999999</v>
      </c>
      <c r="I157" s="26"/>
      <c r="J157" s="19">
        <v>41548</v>
      </c>
      <c r="K157" s="5">
        <f t="shared" si="10"/>
        <v>22223.23699999999</v>
      </c>
      <c r="L157" s="5">
        <f t="shared" si="10"/>
        <v>34973.78300000001</v>
      </c>
      <c r="M157" s="5">
        <f t="shared" si="10"/>
        <v>30457.830999999998</v>
      </c>
      <c r="N157" s="5">
        <f t="shared" si="10"/>
        <v>27297.538000000008</v>
      </c>
      <c r="O157" s="5">
        <f t="shared" si="10"/>
        <v>26010.334999999999</v>
      </c>
      <c r="P157" s="5">
        <f t="shared" si="10"/>
        <v>28600.421999999984</v>
      </c>
    </row>
    <row r="158" spans="2:21" x14ac:dyDescent="0.25">
      <c r="B158" s="19">
        <v>41579</v>
      </c>
      <c r="C158" s="5">
        <v>201.79499999999999</v>
      </c>
      <c r="D158" s="5">
        <v>221.24299999999999</v>
      </c>
      <c r="E158" s="5">
        <v>233.44399999999999</v>
      </c>
      <c r="F158" s="5">
        <v>288.66500000000002</v>
      </c>
      <c r="G158" s="5">
        <v>261.524</v>
      </c>
      <c r="H158" s="5">
        <v>224.17500000000001</v>
      </c>
      <c r="I158" s="26"/>
      <c r="J158" s="19">
        <v>41579</v>
      </c>
      <c r="K158" s="5">
        <f t="shared" si="10"/>
        <v>22425.031999999988</v>
      </c>
      <c r="L158" s="5">
        <f t="shared" si="10"/>
        <v>35195.026000000013</v>
      </c>
      <c r="M158" s="5">
        <f t="shared" si="10"/>
        <v>30691.274999999998</v>
      </c>
      <c r="N158" s="5">
        <f t="shared" si="10"/>
        <v>27586.203000000009</v>
      </c>
      <c r="O158" s="5">
        <f t="shared" si="10"/>
        <v>26271.859</v>
      </c>
      <c r="P158" s="5">
        <f t="shared" si="10"/>
        <v>28824.596999999983</v>
      </c>
    </row>
    <row r="159" spans="2:21" x14ac:dyDescent="0.25">
      <c r="B159" s="19">
        <v>41609</v>
      </c>
      <c r="C159" s="5">
        <v>248.18</v>
      </c>
      <c r="D159" s="5">
        <v>150.81100000000001</v>
      </c>
      <c r="E159" s="5">
        <v>218.96299999999999</v>
      </c>
      <c r="F159" s="5">
        <v>297.37900000000002</v>
      </c>
      <c r="G159" s="5">
        <v>288.50099999999998</v>
      </c>
      <c r="H159" s="5">
        <v>220.102</v>
      </c>
      <c r="I159" s="26"/>
      <c r="J159" s="19">
        <v>41609</v>
      </c>
      <c r="K159" s="5">
        <f t="shared" si="10"/>
        <v>22673.211999999989</v>
      </c>
      <c r="L159" s="5">
        <f t="shared" si="10"/>
        <v>35345.837000000014</v>
      </c>
      <c r="M159" s="5">
        <f t="shared" si="10"/>
        <v>30910.237999999998</v>
      </c>
      <c r="N159" s="5">
        <f t="shared" si="10"/>
        <v>27883.582000000009</v>
      </c>
      <c r="O159" s="5">
        <f t="shared" si="10"/>
        <v>26560.36</v>
      </c>
      <c r="P159" s="5">
        <f t="shared" si="10"/>
        <v>29044.698999999982</v>
      </c>
    </row>
    <row r="160" spans="2:21" x14ac:dyDescent="0.25">
      <c r="B160" s="19">
        <v>41640</v>
      </c>
      <c r="C160" s="5">
        <v>305.97899999999998</v>
      </c>
      <c r="D160" s="5">
        <v>167.69900000000001</v>
      </c>
      <c r="E160" s="5">
        <v>263.36399999999998</v>
      </c>
      <c r="F160" s="5">
        <v>297.279</v>
      </c>
      <c r="G160" s="5">
        <v>271.673</v>
      </c>
      <c r="H160" s="5">
        <v>256.959</v>
      </c>
      <c r="I160" s="26"/>
      <c r="J160" s="19">
        <v>41640</v>
      </c>
      <c r="K160" s="5">
        <f t="shared" si="10"/>
        <v>22979.190999999988</v>
      </c>
      <c r="L160" s="5">
        <f t="shared" si="10"/>
        <v>35513.536000000015</v>
      </c>
      <c r="M160" s="5">
        <f t="shared" si="10"/>
        <v>31173.601999999999</v>
      </c>
      <c r="N160" s="5">
        <f t="shared" si="10"/>
        <v>28180.861000000008</v>
      </c>
      <c r="O160" s="5">
        <f t="shared" si="10"/>
        <v>26832.032999999999</v>
      </c>
      <c r="P160" s="5">
        <f t="shared" si="10"/>
        <v>29301.657999999981</v>
      </c>
    </row>
    <row r="161" spans="2:21" x14ac:dyDescent="0.25">
      <c r="B161" s="19">
        <v>41671</v>
      </c>
      <c r="C161" s="5">
        <v>301.75599999999997</v>
      </c>
      <c r="D161" s="5">
        <v>161.47900000000001</v>
      </c>
      <c r="E161" s="5">
        <v>244.94300000000001</v>
      </c>
      <c r="F161" s="5">
        <v>377.23899999999998</v>
      </c>
      <c r="G161" s="5">
        <v>471.34</v>
      </c>
      <c r="H161" s="5">
        <v>290.267</v>
      </c>
      <c r="I161" s="26"/>
      <c r="J161" s="19">
        <v>41671</v>
      </c>
      <c r="K161" s="5">
        <f t="shared" si="10"/>
        <v>23280.946999999989</v>
      </c>
      <c r="L161" s="5">
        <f t="shared" si="10"/>
        <v>35675.015000000014</v>
      </c>
      <c r="M161" s="5">
        <f t="shared" si="10"/>
        <v>31418.544999999998</v>
      </c>
      <c r="N161" s="5">
        <f t="shared" si="10"/>
        <v>28558.100000000009</v>
      </c>
      <c r="O161" s="5">
        <f t="shared" si="10"/>
        <v>27303.373</v>
      </c>
      <c r="P161" s="5">
        <f t="shared" si="10"/>
        <v>29591.924999999981</v>
      </c>
    </row>
    <row r="162" spans="2:21" x14ac:dyDescent="0.25">
      <c r="B162" s="19">
        <v>41699</v>
      </c>
      <c r="C162" s="5">
        <v>300.57499999999999</v>
      </c>
      <c r="D162" s="5">
        <v>213.87</v>
      </c>
      <c r="E162" s="5">
        <v>319.649</v>
      </c>
      <c r="F162" s="5">
        <v>439.70100000000002</v>
      </c>
      <c r="G162" s="5">
        <v>389.76600000000002</v>
      </c>
      <c r="H162" s="5">
        <v>323.83300000000003</v>
      </c>
      <c r="I162" s="26"/>
      <c r="J162" s="19">
        <v>41699</v>
      </c>
      <c r="K162" s="5">
        <f t="shared" si="10"/>
        <v>23581.52199999999</v>
      </c>
      <c r="L162" s="5">
        <f t="shared" si="10"/>
        <v>35888.885000000017</v>
      </c>
      <c r="M162" s="5">
        <f t="shared" si="10"/>
        <v>31738.194</v>
      </c>
      <c r="N162" s="5">
        <f t="shared" si="10"/>
        <v>28997.80100000001</v>
      </c>
      <c r="O162" s="5">
        <f t="shared" si="10"/>
        <v>27693.138999999999</v>
      </c>
      <c r="P162" s="5">
        <f t="shared" si="10"/>
        <v>29915.75799999998</v>
      </c>
    </row>
    <row r="163" spans="2:21" x14ac:dyDescent="0.25">
      <c r="B163" s="19">
        <v>41730</v>
      </c>
      <c r="C163" s="5">
        <v>151.916</v>
      </c>
      <c r="D163" s="5">
        <v>306.24299999999999</v>
      </c>
      <c r="E163" s="5">
        <v>283.83199999999999</v>
      </c>
      <c r="F163" s="5">
        <v>203.38300000000001</v>
      </c>
      <c r="G163" s="5">
        <v>222.828</v>
      </c>
      <c r="H163" s="5">
        <v>248.708</v>
      </c>
      <c r="I163" s="26"/>
      <c r="J163" s="19">
        <v>41730</v>
      </c>
      <c r="K163" s="5">
        <f t="shared" si="10"/>
        <v>23733.437999999991</v>
      </c>
      <c r="L163" s="5">
        <f t="shared" si="10"/>
        <v>36195.128000000019</v>
      </c>
      <c r="M163" s="5">
        <f t="shared" si="10"/>
        <v>32022.025999999998</v>
      </c>
      <c r="N163" s="5">
        <f t="shared" si="10"/>
        <v>29201.184000000012</v>
      </c>
      <c r="O163" s="5">
        <f t="shared" si="10"/>
        <v>27915.967000000001</v>
      </c>
      <c r="P163" s="5">
        <f t="shared" si="10"/>
        <v>30164.465999999979</v>
      </c>
    </row>
    <row r="164" spans="2:21" x14ac:dyDescent="0.25">
      <c r="B164" s="19">
        <v>41760</v>
      </c>
      <c r="C164" s="5">
        <v>145.11000000000001</v>
      </c>
      <c r="D164" s="5">
        <v>357.36200000000002</v>
      </c>
      <c r="E164" s="5">
        <v>253.06899999999999</v>
      </c>
      <c r="F164" s="5">
        <v>156.94999999999999</v>
      </c>
      <c r="G164" s="5">
        <v>104.041</v>
      </c>
      <c r="H164" s="5">
        <v>229.14400000000001</v>
      </c>
      <c r="I164" s="26"/>
      <c r="J164" s="19">
        <v>41760</v>
      </c>
      <c r="K164" s="5">
        <f t="shared" si="10"/>
        <v>23878.547999999992</v>
      </c>
      <c r="L164" s="5">
        <f t="shared" si="10"/>
        <v>36552.49000000002</v>
      </c>
      <c r="M164" s="5">
        <f t="shared" si="10"/>
        <v>32275.094999999998</v>
      </c>
      <c r="N164" s="5">
        <f t="shared" si="10"/>
        <v>29358.134000000013</v>
      </c>
      <c r="O164" s="5">
        <f t="shared" si="10"/>
        <v>28020.008000000002</v>
      </c>
      <c r="P164" s="5">
        <f t="shared" si="10"/>
        <v>30393.609999999979</v>
      </c>
    </row>
    <row r="165" spans="2:21" x14ac:dyDescent="0.25">
      <c r="B165" s="19">
        <v>41791</v>
      </c>
      <c r="C165" s="5">
        <v>41.957999999999998</v>
      </c>
      <c r="D165" s="5">
        <v>283.339</v>
      </c>
      <c r="E165" s="5">
        <v>158.559</v>
      </c>
      <c r="F165" s="5">
        <v>31.911999999999999</v>
      </c>
      <c r="G165" s="5">
        <v>41.387999999999998</v>
      </c>
      <c r="H165" s="5">
        <v>136.86099999999999</v>
      </c>
      <c r="I165" s="26"/>
      <c r="J165" s="19">
        <v>41791</v>
      </c>
      <c r="K165" s="5">
        <f t="shared" si="10"/>
        <v>23920.50599999999</v>
      </c>
      <c r="L165" s="5">
        <f t="shared" si="10"/>
        <v>36835.82900000002</v>
      </c>
      <c r="M165" s="5">
        <f t="shared" si="10"/>
        <v>32433.653999999999</v>
      </c>
      <c r="N165" s="5">
        <f t="shared" si="10"/>
        <v>29390.046000000013</v>
      </c>
      <c r="O165" s="5">
        <f t="shared" si="10"/>
        <v>28061.396000000001</v>
      </c>
      <c r="P165" s="5">
        <f t="shared" si="10"/>
        <v>30530.47099999998</v>
      </c>
      <c r="U165" s="25"/>
    </row>
    <row r="166" spans="2:21" x14ac:dyDescent="0.25">
      <c r="B166" s="19">
        <v>41821</v>
      </c>
      <c r="C166" s="5">
        <v>25.387</v>
      </c>
      <c r="D166" s="5">
        <v>205.32</v>
      </c>
      <c r="E166" s="5">
        <v>117.09399999999999</v>
      </c>
      <c r="F166" s="5">
        <v>15.792999999999999</v>
      </c>
      <c r="G166" s="5">
        <v>15.92</v>
      </c>
      <c r="H166" s="5">
        <v>92.713999999999999</v>
      </c>
      <c r="I166" s="26"/>
      <c r="J166" s="19">
        <v>41821</v>
      </c>
      <c r="K166" s="5">
        <f t="shared" ref="K166:P181" si="11">K165+C166</f>
        <v>23945.892999999989</v>
      </c>
      <c r="L166" s="5">
        <f t="shared" si="11"/>
        <v>37041.149000000019</v>
      </c>
      <c r="M166" s="5">
        <f t="shared" si="11"/>
        <v>32550.748</v>
      </c>
      <c r="N166" s="5">
        <f t="shared" si="11"/>
        <v>29405.839000000014</v>
      </c>
      <c r="O166" s="5">
        <f t="shared" si="11"/>
        <v>28077.315999999999</v>
      </c>
      <c r="P166" s="5">
        <f t="shared" si="11"/>
        <v>30623.184999999979</v>
      </c>
      <c r="U166" s="25"/>
    </row>
    <row r="167" spans="2:21" x14ac:dyDescent="0.25">
      <c r="B167" s="19">
        <v>41852</v>
      </c>
      <c r="C167" s="5">
        <v>37.960999999999999</v>
      </c>
      <c r="D167" s="5">
        <v>255.30199999999999</v>
      </c>
      <c r="E167" s="5">
        <v>135.87799999999999</v>
      </c>
      <c r="F167" s="5">
        <v>25.919</v>
      </c>
      <c r="G167" s="5">
        <v>33.551000000000002</v>
      </c>
      <c r="H167" s="5">
        <v>105.2</v>
      </c>
      <c r="I167" s="26"/>
      <c r="J167" s="19">
        <v>41852</v>
      </c>
      <c r="K167" s="5">
        <f t="shared" si="11"/>
        <v>23983.853999999988</v>
      </c>
      <c r="L167" s="5">
        <f t="shared" si="11"/>
        <v>37296.451000000023</v>
      </c>
      <c r="M167" s="5">
        <f t="shared" si="11"/>
        <v>32686.626</v>
      </c>
      <c r="N167" s="5">
        <f t="shared" si="11"/>
        <v>29431.758000000016</v>
      </c>
      <c r="O167" s="5">
        <f t="shared" si="11"/>
        <v>28110.866999999998</v>
      </c>
      <c r="P167" s="5">
        <f t="shared" si="11"/>
        <v>30728.38499999998</v>
      </c>
      <c r="U167" s="25"/>
    </row>
    <row r="168" spans="2:21" x14ac:dyDescent="0.25">
      <c r="B168" s="19">
        <v>41883</v>
      </c>
      <c r="C168" s="5">
        <v>87.153000000000006</v>
      </c>
      <c r="D168" s="5">
        <v>132.37100000000001</v>
      </c>
      <c r="E168" s="5">
        <v>147.352</v>
      </c>
      <c r="F168" s="5">
        <v>80.563999999999993</v>
      </c>
      <c r="G168" s="5">
        <v>75.102999999999994</v>
      </c>
      <c r="H168" s="5">
        <v>108.779</v>
      </c>
      <c r="I168" s="26"/>
      <c r="J168" s="19">
        <v>41883</v>
      </c>
      <c r="K168" s="5">
        <f t="shared" si="11"/>
        <v>24071.006999999987</v>
      </c>
      <c r="L168" s="5">
        <f t="shared" si="11"/>
        <v>37428.822000000022</v>
      </c>
      <c r="M168" s="5">
        <f t="shared" si="11"/>
        <v>32833.978000000003</v>
      </c>
      <c r="N168" s="5">
        <f t="shared" si="11"/>
        <v>29512.322000000015</v>
      </c>
      <c r="O168" s="5">
        <f t="shared" si="11"/>
        <v>28185.969999999998</v>
      </c>
      <c r="P168" s="5">
        <f t="shared" si="11"/>
        <v>30837.163999999979</v>
      </c>
    </row>
    <row r="169" spans="2:21" x14ac:dyDescent="0.25">
      <c r="B169" s="19">
        <v>41913</v>
      </c>
      <c r="C169" s="5">
        <v>127.836</v>
      </c>
      <c r="D169" s="5">
        <v>180.88900000000001</v>
      </c>
      <c r="E169" s="5">
        <v>188.64500000000001</v>
      </c>
      <c r="F169" s="5">
        <v>161.78899999999999</v>
      </c>
      <c r="G169" s="5">
        <v>139.839</v>
      </c>
      <c r="H169" s="5">
        <v>156.66399999999999</v>
      </c>
      <c r="I169" s="26"/>
      <c r="J169" s="19">
        <v>41913</v>
      </c>
      <c r="K169" s="5">
        <f t="shared" si="11"/>
        <v>24198.842999999986</v>
      </c>
      <c r="L169" s="5">
        <f t="shared" si="11"/>
        <v>37609.711000000025</v>
      </c>
      <c r="M169" s="5">
        <f t="shared" si="11"/>
        <v>33022.623</v>
      </c>
      <c r="N169" s="5">
        <f t="shared" si="11"/>
        <v>29674.111000000015</v>
      </c>
      <c r="O169" s="5">
        <f t="shared" si="11"/>
        <v>28325.808999999997</v>
      </c>
      <c r="P169" s="5">
        <f t="shared" si="11"/>
        <v>30993.82799999998</v>
      </c>
    </row>
    <row r="170" spans="2:21" x14ac:dyDescent="0.25">
      <c r="B170" s="19">
        <v>41944</v>
      </c>
      <c r="C170" s="5">
        <v>216.73599999999999</v>
      </c>
      <c r="D170" s="5">
        <v>216.99799999999999</v>
      </c>
      <c r="E170" s="5">
        <v>233.136</v>
      </c>
      <c r="F170" s="5">
        <v>233.72</v>
      </c>
      <c r="G170" s="5">
        <v>226.66900000000001</v>
      </c>
      <c r="H170" s="5">
        <v>212.012</v>
      </c>
      <c r="I170" s="26"/>
      <c r="J170" s="19">
        <v>41944</v>
      </c>
      <c r="K170" s="5">
        <f t="shared" si="11"/>
        <v>24415.578999999987</v>
      </c>
      <c r="L170" s="5">
        <f t="shared" si="11"/>
        <v>37826.709000000024</v>
      </c>
      <c r="M170" s="5">
        <f t="shared" si="11"/>
        <v>33255.758999999998</v>
      </c>
      <c r="N170" s="5">
        <f t="shared" si="11"/>
        <v>29907.831000000017</v>
      </c>
      <c r="O170" s="5">
        <f t="shared" si="11"/>
        <v>28552.477999999999</v>
      </c>
      <c r="P170" s="5">
        <f t="shared" si="11"/>
        <v>31205.839999999978</v>
      </c>
    </row>
    <row r="171" spans="2:21" x14ac:dyDescent="0.25">
      <c r="B171" s="19">
        <v>41974</v>
      </c>
      <c r="C171" s="5">
        <v>197.80600000000001</v>
      </c>
      <c r="D171" s="5">
        <v>172.63800000000001</v>
      </c>
      <c r="E171" s="5">
        <v>233.42400000000001</v>
      </c>
      <c r="F171" s="5">
        <v>279.84800000000001</v>
      </c>
      <c r="G171" s="5">
        <v>294.03300000000002</v>
      </c>
      <c r="H171" s="5">
        <v>212.19200000000001</v>
      </c>
      <c r="I171" s="26"/>
      <c r="J171" s="19">
        <v>41974</v>
      </c>
      <c r="K171" s="5">
        <f t="shared" si="11"/>
        <v>24613.384999999987</v>
      </c>
      <c r="L171" s="5">
        <f t="shared" si="11"/>
        <v>37999.347000000023</v>
      </c>
      <c r="M171" s="5">
        <f t="shared" si="11"/>
        <v>33489.182999999997</v>
      </c>
      <c r="N171" s="5">
        <f t="shared" si="11"/>
        <v>30187.679000000018</v>
      </c>
      <c r="O171" s="5">
        <f t="shared" si="11"/>
        <v>28846.510999999999</v>
      </c>
      <c r="P171" s="5">
        <f t="shared" si="11"/>
        <v>31418.031999999977</v>
      </c>
    </row>
    <row r="172" spans="2:21" x14ac:dyDescent="0.25">
      <c r="B172" s="19">
        <v>42005</v>
      </c>
      <c r="C172" s="5">
        <v>282.14299999999997</v>
      </c>
      <c r="D172" s="5">
        <v>190.61699999999999</v>
      </c>
      <c r="E172" s="5">
        <v>281.76600000000002</v>
      </c>
      <c r="F172" s="5">
        <v>303.44499999999999</v>
      </c>
      <c r="G172" s="5">
        <v>304.68700000000001</v>
      </c>
      <c r="H172" s="5">
        <v>268.32100000000003</v>
      </c>
      <c r="I172" s="26"/>
      <c r="J172" s="19">
        <v>42005</v>
      </c>
      <c r="K172" s="5">
        <f t="shared" si="11"/>
        <v>24895.527999999988</v>
      </c>
      <c r="L172" s="5">
        <f t="shared" si="11"/>
        <v>38189.964000000022</v>
      </c>
      <c r="M172" s="5">
        <f t="shared" si="11"/>
        <v>33770.949000000001</v>
      </c>
      <c r="N172" s="5">
        <f t="shared" si="11"/>
        <v>30491.124000000018</v>
      </c>
      <c r="O172" s="5">
        <f t="shared" si="11"/>
        <v>29151.198</v>
      </c>
      <c r="P172" s="5">
        <f t="shared" si="11"/>
        <v>31686.352999999977</v>
      </c>
    </row>
    <row r="173" spans="2:21" x14ac:dyDescent="0.25">
      <c r="B173" s="19">
        <v>42036</v>
      </c>
      <c r="C173" s="5">
        <v>224.393</v>
      </c>
      <c r="D173" s="5">
        <v>113.666</v>
      </c>
      <c r="E173" s="5">
        <v>215.58500000000001</v>
      </c>
      <c r="F173" s="5">
        <v>320.93900000000002</v>
      </c>
      <c r="G173" s="5">
        <v>320.50799999999998</v>
      </c>
      <c r="H173" s="5">
        <v>227.708</v>
      </c>
      <c r="I173" s="26"/>
      <c r="J173" s="19">
        <v>42036</v>
      </c>
      <c r="K173" s="5">
        <f t="shared" si="11"/>
        <v>25119.920999999988</v>
      </c>
      <c r="L173" s="5">
        <f t="shared" si="11"/>
        <v>38303.630000000019</v>
      </c>
      <c r="M173" s="5">
        <f t="shared" si="11"/>
        <v>33986.534</v>
      </c>
      <c r="N173" s="5">
        <f t="shared" si="11"/>
        <v>30812.063000000016</v>
      </c>
      <c r="O173" s="5">
        <f t="shared" si="11"/>
        <v>29471.706000000002</v>
      </c>
      <c r="P173" s="5">
        <f t="shared" si="11"/>
        <v>31914.060999999976</v>
      </c>
    </row>
    <row r="174" spans="2:21" x14ac:dyDescent="0.25">
      <c r="B174" s="19">
        <v>42064</v>
      </c>
      <c r="C174" s="5">
        <v>240.02600000000001</v>
      </c>
      <c r="D174" s="5">
        <v>244.15100000000001</v>
      </c>
      <c r="E174" s="5">
        <v>318.24599999999998</v>
      </c>
      <c r="F174" s="5">
        <v>356.22500000000002</v>
      </c>
      <c r="G174" s="5">
        <v>331.95</v>
      </c>
      <c r="H174" s="5">
        <v>302.58499999999998</v>
      </c>
      <c r="I174" s="26"/>
      <c r="J174" s="19">
        <v>42064</v>
      </c>
      <c r="K174" s="5">
        <f t="shared" si="11"/>
        <v>25359.946999999989</v>
      </c>
      <c r="L174" s="5">
        <f t="shared" si="11"/>
        <v>38547.781000000017</v>
      </c>
      <c r="M174" s="5">
        <f t="shared" si="11"/>
        <v>34304.78</v>
      </c>
      <c r="N174" s="5">
        <f t="shared" si="11"/>
        <v>31168.288000000015</v>
      </c>
      <c r="O174" s="5">
        <f t="shared" si="11"/>
        <v>29803.656000000003</v>
      </c>
      <c r="P174" s="5">
        <f t="shared" si="11"/>
        <v>32216.645999999975</v>
      </c>
    </row>
    <row r="175" spans="2:21" x14ac:dyDescent="0.25">
      <c r="B175" s="19">
        <v>42095</v>
      </c>
      <c r="C175" s="5">
        <v>158.31399999999999</v>
      </c>
      <c r="D175" s="5">
        <v>273.185</v>
      </c>
      <c r="E175" s="5">
        <v>271.89600000000002</v>
      </c>
      <c r="F175" s="5">
        <v>186.18100000000001</v>
      </c>
      <c r="G175" s="5">
        <v>209.827</v>
      </c>
      <c r="H175" s="5">
        <v>237.16399999999999</v>
      </c>
      <c r="I175" s="26"/>
      <c r="J175" s="19">
        <v>42095</v>
      </c>
      <c r="K175" s="5">
        <f t="shared" si="11"/>
        <v>25518.260999999988</v>
      </c>
      <c r="L175" s="5">
        <f t="shared" si="11"/>
        <v>38820.966000000015</v>
      </c>
      <c r="M175" s="5">
        <f t="shared" si="11"/>
        <v>34576.675999999999</v>
      </c>
      <c r="N175" s="5">
        <f t="shared" si="11"/>
        <v>31354.469000000016</v>
      </c>
      <c r="O175" s="5">
        <f t="shared" si="11"/>
        <v>30013.483000000004</v>
      </c>
      <c r="P175" s="5">
        <f t="shared" si="11"/>
        <v>32453.809999999976</v>
      </c>
    </row>
    <row r="176" spans="2:21" x14ac:dyDescent="0.25">
      <c r="B176" s="19">
        <v>42125</v>
      </c>
      <c r="C176" s="5">
        <v>149.46100000000001</v>
      </c>
      <c r="D176" s="5">
        <v>296.185</v>
      </c>
      <c r="E176" s="5">
        <v>207.78299999999999</v>
      </c>
      <c r="F176" s="5">
        <v>134.71299999999999</v>
      </c>
      <c r="G176" s="5">
        <v>131.851</v>
      </c>
      <c r="H176" s="5">
        <v>202.28899999999999</v>
      </c>
      <c r="I176" s="26"/>
      <c r="J176" s="19">
        <v>42125</v>
      </c>
      <c r="K176" s="5">
        <f t="shared" si="11"/>
        <v>25667.721999999987</v>
      </c>
      <c r="L176" s="5">
        <f t="shared" si="11"/>
        <v>39117.151000000013</v>
      </c>
      <c r="M176" s="5">
        <f t="shared" si="11"/>
        <v>34784.459000000003</v>
      </c>
      <c r="N176" s="5">
        <f t="shared" si="11"/>
        <v>31489.182000000015</v>
      </c>
      <c r="O176" s="5">
        <f t="shared" si="11"/>
        <v>30145.334000000003</v>
      </c>
      <c r="P176" s="5">
        <f t="shared" si="11"/>
        <v>32656.098999999977</v>
      </c>
      <c r="U176" s="25"/>
    </row>
    <row r="177" spans="2:21" x14ac:dyDescent="0.25">
      <c r="B177" s="19">
        <v>42156</v>
      </c>
      <c r="C177" s="5">
        <v>30.776</v>
      </c>
      <c r="D177" s="5">
        <v>270.67099999999999</v>
      </c>
      <c r="E177" s="5">
        <v>125.87</v>
      </c>
      <c r="F177" s="5">
        <v>23.937000000000001</v>
      </c>
      <c r="G177" s="5">
        <v>39</v>
      </c>
      <c r="H177" s="5">
        <v>110.551</v>
      </c>
      <c r="I177" s="26"/>
      <c r="J177" s="19">
        <v>42156</v>
      </c>
      <c r="K177" s="5">
        <f t="shared" si="11"/>
        <v>25698.497999999989</v>
      </c>
      <c r="L177" s="5">
        <f t="shared" si="11"/>
        <v>39387.822000000015</v>
      </c>
      <c r="M177" s="5">
        <f t="shared" si="11"/>
        <v>34910.329000000005</v>
      </c>
      <c r="N177" s="5">
        <f t="shared" si="11"/>
        <v>31513.119000000017</v>
      </c>
      <c r="O177" s="5">
        <f t="shared" si="11"/>
        <v>30184.334000000003</v>
      </c>
      <c r="P177" s="5">
        <f t="shared" si="11"/>
        <v>32766.649999999976</v>
      </c>
      <c r="U177" s="25"/>
    </row>
    <row r="178" spans="2:21" x14ac:dyDescent="0.25">
      <c r="B178" s="19">
        <v>42186</v>
      </c>
      <c r="C178" s="5">
        <v>35.252000000000002</v>
      </c>
      <c r="D178" s="5">
        <v>221.559</v>
      </c>
      <c r="E178" s="5">
        <v>119.282</v>
      </c>
      <c r="F178" s="5">
        <v>17.151</v>
      </c>
      <c r="G178" s="5">
        <v>26.777000000000001</v>
      </c>
      <c r="H178" s="5">
        <v>97.174000000000007</v>
      </c>
      <c r="I178" s="26"/>
      <c r="J178" s="19">
        <v>42186</v>
      </c>
      <c r="K178" s="5">
        <f t="shared" si="11"/>
        <v>25733.749999999989</v>
      </c>
      <c r="L178" s="5">
        <f t="shared" si="11"/>
        <v>39609.381000000016</v>
      </c>
      <c r="M178" s="5">
        <f t="shared" si="11"/>
        <v>35029.611000000004</v>
      </c>
      <c r="N178" s="5">
        <f t="shared" si="11"/>
        <v>31530.270000000019</v>
      </c>
      <c r="O178" s="5">
        <f t="shared" si="11"/>
        <v>30211.111000000001</v>
      </c>
      <c r="P178" s="5">
        <f t="shared" si="11"/>
        <v>32863.823999999979</v>
      </c>
      <c r="U178" s="25"/>
    </row>
    <row r="179" spans="2:21" x14ac:dyDescent="0.25">
      <c r="B179" s="19">
        <v>42217</v>
      </c>
      <c r="C179" s="5">
        <v>31.312999999999999</v>
      </c>
      <c r="D179" s="5">
        <v>205.52</v>
      </c>
      <c r="E179" s="5">
        <v>113.36</v>
      </c>
      <c r="F179" s="5">
        <v>19.152999999999999</v>
      </c>
      <c r="G179" s="5">
        <v>15.848000000000001</v>
      </c>
      <c r="H179" s="5">
        <v>84.221999999999994</v>
      </c>
      <c r="I179" s="26"/>
      <c r="J179" s="19">
        <v>42217</v>
      </c>
      <c r="K179" s="5">
        <f t="shared" si="11"/>
        <v>25765.062999999987</v>
      </c>
      <c r="L179" s="5">
        <f t="shared" si="11"/>
        <v>39814.901000000013</v>
      </c>
      <c r="M179" s="5">
        <f t="shared" si="11"/>
        <v>35142.971000000005</v>
      </c>
      <c r="N179" s="5">
        <f t="shared" si="11"/>
        <v>31549.423000000017</v>
      </c>
      <c r="O179" s="5">
        <f t="shared" si="11"/>
        <v>30226.959000000003</v>
      </c>
      <c r="P179" s="5">
        <f t="shared" si="11"/>
        <v>32948.04599999998</v>
      </c>
      <c r="U179" s="25"/>
    </row>
    <row r="180" spans="2:21" x14ac:dyDescent="0.25">
      <c r="B180" s="19">
        <v>42248</v>
      </c>
      <c r="C180" s="5">
        <v>56.975000000000001</v>
      </c>
      <c r="D180" s="5">
        <v>83.078999999999994</v>
      </c>
      <c r="E180" s="5">
        <v>112.217</v>
      </c>
      <c r="F180" s="5">
        <v>46.244</v>
      </c>
      <c r="G180" s="5">
        <v>33.762</v>
      </c>
      <c r="H180" s="5">
        <v>74.590999999999994</v>
      </c>
      <c r="I180" s="26"/>
      <c r="J180" s="19">
        <v>42248</v>
      </c>
      <c r="K180" s="5">
        <f t="shared" si="11"/>
        <v>25822.037999999986</v>
      </c>
      <c r="L180" s="5">
        <f t="shared" si="11"/>
        <v>39897.98000000001</v>
      </c>
      <c r="M180" s="5">
        <f t="shared" si="11"/>
        <v>35255.188000000002</v>
      </c>
      <c r="N180" s="5">
        <f t="shared" si="11"/>
        <v>31595.667000000016</v>
      </c>
      <c r="O180" s="5">
        <f t="shared" si="11"/>
        <v>30260.721000000001</v>
      </c>
      <c r="P180" s="5">
        <f t="shared" si="11"/>
        <v>33022.636999999981</v>
      </c>
    </row>
    <row r="181" spans="2:21" x14ac:dyDescent="0.25">
      <c r="B181" s="19">
        <v>42278</v>
      </c>
      <c r="C181" s="5">
        <v>87.900999999999996</v>
      </c>
      <c r="D181" s="5">
        <v>113.535</v>
      </c>
      <c r="E181" s="5">
        <v>141.78899999999999</v>
      </c>
      <c r="F181" s="5">
        <v>141.19</v>
      </c>
      <c r="G181" s="5">
        <v>111.355</v>
      </c>
      <c r="H181" s="5">
        <v>111.706</v>
      </c>
      <c r="I181" s="26"/>
      <c r="J181" s="19">
        <v>42278</v>
      </c>
      <c r="K181" s="5">
        <f t="shared" si="11"/>
        <v>25909.938999999988</v>
      </c>
      <c r="L181" s="5">
        <f t="shared" si="11"/>
        <v>40011.515000000014</v>
      </c>
      <c r="M181" s="5">
        <f t="shared" si="11"/>
        <v>35396.976999999999</v>
      </c>
      <c r="N181" s="5">
        <f t="shared" si="11"/>
        <v>31736.857000000015</v>
      </c>
      <c r="O181" s="5">
        <f t="shared" si="11"/>
        <v>30372.076000000001</v>
      </c>
      <c r="P181" s="5">
        <f t="shared" si="11"/>
        <v>33134.342999999979</v>
      </c>
      <c r="U181" s="25"/>
    </row>
    <row r="182" spans="2:21" x14ac:dyDescent="0.25">
      <c r="B182" s="19">
        <v>42309</v>
      </c>
      <c r="C182" s="5">
        <v>145.22399999999999</v>
      </c>
      <c r="D182" s="5">
        <v>138.09700000000001</v>
      </c>
      <c r="E182" s="5">
        <v>174.762</v>
      </c>
      <c r="F182" s="5">
        <v>161.41499999999999</v>
      </c>
      <c r="G182" s="5">
        <v>157.25800000000001</v>
      </c>
      <c r="H182" s="5">
        <v>147.22200000000001</v>
      </c>
      <c r="I182" s="26"/>
      <c r="J182" s="19">
        <v>42309</v>
      </c>
      <c r="K182" s="5">
        <f t="shared" ref="K182:P197" si="12">K181+C182</f>
        <v>26055.162999999986</v>
      </c>
      <c r="L182" s="5">
        <f t="shared" si="12"/>
        <v>40149.612000000016</v>
      </c>
      <c r="M182" s="5">
        <f t="shared" si="12"/>
        <v>35571.739000000001</v>
      </c>
      <c r="N182" s="5">
        <f t="shared" si="12"/>
        <v>31898.272000000015</v>
      </c>
      <c r="O182" s="5">
        <f t="shared" si="12"/>
        <v>30529.334000000003</v>
      </c>
      <c r="P182" s="5">
        <f t="shared" si="12"/>
        <v>33281.564999999981</v>
      </c>
      <c r="U182" s="25"/>
    </row>
    <row r="183" spans="2:21" x14ac:dyDescent="0.25">
      <c r="B183" s="19">
        <v>42339</v>
      </c>
      <c r="C183" s="5">
        <v>177.006</v>
      </c>
      <c r="D183" s="5">
        <v>89.126999999999995</v>
      </c>
      <c r="E183" s="5">
        <v>174.071</v>
      </c>
      <c r="F183" s="5">
        <v>207.36</v>
      </c>
      <c r="G183" s="5">
        <v>176.31200000000001</v>
      </c>
      <c r="H183" s="5">
        <v>158.24</v>
      </c>
      <c r="I183" s="26"/>
      <c r="J183" s="19">
        <v>42339</v>
      </c>
      <c r="K183" s="5">
        <f t="shared" si="12"/>
        <v>26232.168999999987</v>
      </c>
      <c r="L183" s="5">
        <f t="shared" si="12"/>
        <v>40238.739000000016</v>
      </c>
      <c r="M183" s="5">
        <f t="shared" si="12"/>
        <v>35745.810000000005</v>
      </c>
      <c r="N183" s="5">
        <f t="shared" si="12"/>
        <v>32105.632000000016</v>
      </c>
      <c r="O183" s="5">
        <f t="shared" si="12"/>
        <v>30705.646000000004</v>
      </c>
      <c r="P183" s="5">
        <f t="shared" si="12"/>
        <v>33439.804999999978</v>
      </c>
      <c r="U183" s="25"/>
    </row>
    <row r="184" spans="2:21" x14ac:dyDescent="0.25">
      <c r="B184" s="19">
        <v>42370</v>
      </c>
      <c r="C184" s="5">
        <v>250.602</v>
      </c>
      <c r="D184" s="5">
        <v>77.492999999999995</v>
      </c>
      <c r="E184" s="5">
        <v>184.68299999999999</v>
      </c>
      <c r="F184" s="5">
        <v>313.30599999999998</v>
      </c>
      <c r="G184" s="5">
        <v>324.13400000000001</v>
      </c>
      <c r="H184" s="5">
        <v>200.71</v>
      </c>
      <c r="I184" s="26"/>
      <c r="J184" s="19">
        <v>42370</v>
      </c>
      <c r="K184" s="5">
        <f t="shared" si="12"/>
        <v>26482.770999999986</v>
      </c>
      <c r="L184" s="5">
        <f t="shared" si="12"/>
        <v>40316.232000000018</v>
      </c>
      <c r="M184" s="5">
        <f t="shared" si="12"/>
        <v>35930.493000000002</v>
      </c>
      <c r="N184" s="5">
        <f t="shared" si="12"/>
        <v>32418.938000000016</v>
      </c>
      <c r="O184" s="5">
        <f t="shared" si="12"/>
        <v>31029.780000000006</v>
      </c>
      <c r="P184" s="5">
        <f t="shared" si="12"/>
        <v>33640.514999999978</v>
      </c>
    </row>
    <row r="185" spans="2:21" x14ac:dyDescent="0.25">
      <c r="B185" s="19">
        <v>42401</v>
      </c>
      <c r="C185" s="5">
        <v>230.82</v>
      </c>
      <c r="D185" s="5">
        <v>123.827</v>
      </c>
      <c r="E185" s="5">
        <v>227.64</v>
      </c>
      <c r="F185" s="5">
        <v>202.84100000000001</v>
      </c>
      <c r="G185" s="5">
        <v>147.27799999999999</v>
      </c>
      <c r="H185" s="5">
        <v>202.768</v>
      </c>
      <c r="I185" s="26"/>
      <c r="J185" s="19">
        <v>42401</v>
      </c>
      <c r="K185" s="5">
        <f t="shared" si="12"/>
        <v>26713.590999999986</v>
      </c>
      <c r="L185" s="5">
        <f t="shared" si="12"/>
        <v>40440.059000000016</v>
      </c>
      <c r="M185" s="5">
        <f t="shared" si="12"/>
        <v>36158.133000000002</v>
      </c>
      <c r="N185" s="5">
        <f t="shared" si="12"/>
        <v>32621.779000000017</v>
      </c>
      <c r="O185" s="5">
        <f t="shared" si="12"/>
        <v>31177.058000000005</v>
      </c>
      <c r="P185" s="5">
        <f t="shared" si="12"/>
        <v>33843.282999999974</v>
      </c>
    </row>
    <row r="186" spans="2:21" x14ac:dyDescent="0.25">
      <c r="B186" s="19">
        <v>42430</v>
      </c>
      <c r="C186" s="5">
        <v>235.18600000000001</v>
      </c>
      <c r="D186" s="5">
        <v>190.58099999999999</v>
      </c>
      <c r="E186" s="5">
        <v>302.60899999999998</v>
      </c>
      <c r="F186" s="5">
        <v>461.27499999999998</v>
      </c>
      <c r="G186" s="5">
        <v>365.90899999999999</v>
      </c>
      <c r="H186" s="5">
        <v>303.43900000000002</v>
      </c>
      <c r="I186" s="26"/>
      <c r="J186" s="19">
        <v>42430</v>
      </c>
      <c r="K186" s="5">
        <f t="shared" si="12"/>
        <v>26948.776999999987</v>
      </c>
      <c r="L186" s="5">
        <f t="shared" si="12"/>
        <v>40630.640000000014</v>
      </c>
      <c r="M186" s="5">
        <f t="shared" si="12"/>
        <v>36460.741999999998</v>
      </c>
      <c r="N186" s="5">
        <f t="shared" si="12"/>
        <v>33083.054000000018</v>
      </c>
      <c r="O186" s="5">
        <f t="shared" si="12"/>
        <v>31542.967000000004</v>
      </c>
      <c r="P186" s="5">
        <f t="shared" si="12"/>
        <v>34146.721999999972</v>
      </c>
    </row>
    <row r="187" spans="2:21" x14ac:dyDescent="0.25">
      <c r="B187" s="19">
        <v>42461</v>
      </c>
      <c r="C187" s="5">
        <v>151.893</v>
      </c>
      <c r="D187" s="5">
        <v>322.71300000000002</v>
      </c>
      <c r="E187" s="5">
        <v>255.661</v>
      </c>
      <c r="F187" s="5">
        <v>158.30099999999999</v>
      </c>
      <c r="G187" s="5">
        <v>165.98500000000001</v>
      </c>
      <c r="H187" s="5">
        <v>233.30099999999999</v>
      </c>
      <c r="I187" s="26"/>
      <c r="J187" s="19">
        <v>42461</v>
      </c>
      <c r="K187" s="5">
        <f t="shared" si="12"/>
        <v>27100.669999999987</v>
      </c>
      <c r="L187" s="5">
        <f t="shared" si="12"/>
        <v>40953.353000000017</v>
      </c>
      <c r="M187" s="5">
        <f t="shared" si="12"/>
        <v>36716.402999999998</v>
      </c>
      <c r="N187" s="5">
        <f t="shared" si="12"/>
        <v>33241.355000000018</v>
      </c>
      <c r="O187" s="5">
        <f t="shared" si="12"/>
        <v>31708.952000000005</v>
      </c>
      <c r="P187" s="5">
        <f t="shared" si="12"/>
        <v>34380.022999999972</v>
      </c>
    </row>
    <row r="188" spans="2:21" x14ac:dyDescent="0.25">
      <c r="B188" s="19">
        <v>42491</v>
      </c>
      <c r="C188" s="5">
        <v>62.942999999999998</v>
      </c>
      <c r="D188" s="5">
        <v>334.62400000000002</v>
      </c>
      <c r="E188" s="5">
        <v>182.80799999999999</v>
      </c>
      <c r="F188" s="5">
        <v>79.906999999999996</v>
      </c>
      <c r="G188" s="5">
        <v>104.497</v>
      </c>
      <c r="H188" s="5">
        <v>170.017</v>
      </c>
      <c r="I188" s="26"/>
      <c r="J188" s="19">
        <v>42491</v>
      </c>
      <c r="K188" s="5">
        <f t="shared" si="12"/>
        <v>27163.612999999987</v>
      </c>
      <c r="L188" s="5">
        <f t="shared" si="12"/>
        <v>41287.977000000021</v>
      </c>
      <c r="M188" s="5">
        <f t="shared" si="12"/>
        <v>36899.210999999996</v>
      </c>
      <c r="N188" s="5">
        <f t="shared" si="12"/>
        <v>33321.262000000017</v>
      </c>
      <c r="O188" s="5">
        <f t="shared" si="12"/>
        <v>31813.449000000004</v>
      </c>
      <c r="P188" s="5">
        <f t="shared" si="12"/>
        <v>34550.039999999972</v>
      </c>
    </row>
    <row r="189" spans="2:21" x14ac:dyDescent="0.25">
      <c r="B189" s="19">
        <v>42522</v>
      </c>
      <c r="C189" s="5">
        <v>25.434000000000001</v>
      </c>
      <c r="D189" s="5">
        <v>310.48099999999999</v>
      </c>
      <c r="E189" s="5">
        <v>144.428</v>
      </c>
      <c r="F189" s="5">
        <v>33.884</v>
      </c>
      <c r="G189" s="5">
        <v>51.494999999999997</v>
      </c>
      <c r="H189" s="5">
        <v>122.099</v>
      </c>
      <c r="I189" s="26"/>
      <c r="J189" s="19">
        <v>42522</v>
      </c>
      <c r="K189" s="5">
        <f t="shared" si="12"/>
        <v>27189.046999999988</v>
      </c>
      <c r="L189" s="5">
        <f t="shared" si="12"/>
        <v>41598.458000000021</v>
      </c>
      <c r="M189" s="5">
        <f t="shared" si="12"/>
        <v>37043.638999999996</v>
      </c>
      <c r="N189" s="5">
        <f t="shared" si="12"/>
        <v>33355.146000000015</v>
      </c>
      <c r="O189" s="5">
        <f t="shared" si="12"/>
        <v>31864.944000000003</v>
      </c>
      <c r="P189" s="5">
        <f t="shared" si="12"/>
        <v>34672.138999999974</v>
      </c>
    </row>
    <row r="190" spans="2:21" x14ac:dyDescent="0.25">
      <c r="B190" s="19">
        <v>42552</v>
      </c>
      <c r="C190" s="5">
        <v>13.605</v>
      </c>
      <c r="D190" s="5">
        <v>324.74099999999999</v>
      </c>
      <c r="E190" s="5">
        <v>133.804</v>
      </c>
      <c r="F190" s="5">
        <v>13.266</v>
      </c>
      <c r="G190" s="5">
        <v>18.209</v>
      </c>
      <c r="H190" s="5">
        <v>112.13500000000001</v>
      </c>
      <c r="I190" s="26"/>
      <c r="J190" s="19">
        <v>42552</v>
      </c>
      <c r="K190" s="5">
        <f t="shared" si="12"/>
        <v>27202.651999999987</v>
      </c>
      <c r="L190" s="5">
        <f t="shared" si="12"/>
        <v>41923.199000000022</v>
      </c>
      <c r="M190" s="5">
        <f t="shared" si="12"/>
        <v>37177.442999999992</v>
      </c>
      <c r="N190" s="5">
        <f t="shared" si="12"/>
        <v>33368.412000000018</v>
      </c>
      <c r="O190" s="5">
        <f t="shared" si="12"/>
        <v>31883.153000000002</v>
      </c>
      <c r="P190" s="5">
        <f t="shared" si="12"/>
        <v>34784.273999999976</v>
      </c>
      <c r="U190" s="25"/>
    </row>
    <row r="191" spans="2:21" x14ac:dyDescent="0.25">
      <c r="B191" s="19">
        <v>42583</v>
      </c>
      <c r="C191" s="5">
        <v>55.22</v>
      </c>
      <c r="D191" s="5">
        <v>198.625</v>
      </c>
      <c r="E191" s="5">
        <v>116.76300000000001</v>
      </c>
      <c r="F191" s="5">
        <v>52.414999999999999</v>
      </c>
      <c r="G191" s="5">
        <v>30.609000000000002</v>
      </c>
      <c r="H191" s="5">
        <v>96.51</v>
      </c>
      <c r="I191" s="26"/>
      <c r="J191" s="19">
        <v>42583</v>
      </c>
      <c r="K191" s="5">
        <f t="shared" si="12"/>
        <v>27257.871999999988</v>
      </c>
      <c r="L191" s="5">
        <f t="shared" si="12"/>
        <v>42121.824000000022</v>
      </c>
      <c r="M191" s="5">
        <f t="shared" si="12"/>
        <v>37294.205999999991</v>
      </c>
      <c r="N191" s="5">
        <f t="shared" si="12"/>
        <v>33420.827000000019</v>
      </c>
      <c r="O191" s="5">
        <f t="shared" si="12"/>
        <v>31913.762000000002</v>
      </c>
      <c r="P191" s="5">
        <f t="shared" si="12"/>
        <v>34880.783999999978</v>
      </c>
      <c r="U191" s="25"/>
    </row>
    <row r="192" spans="2:21" x14ac:dyDescent="0.25">
      <c r="B192" s="19">
        <v>42614</v>
      </c>
      <c r="C192" s="5">
        <v>90.709000000000003</v>
      </c>
      <c r="D192" s="5">
        <v>177.05199999999999</v>
      </c>
      <c r="E192" s="5">
        <v>140.18199999999999</v>
      </c>
      <c r="F192" s="5">
        <v>123.89700000000001</v>
      </c>
      <c r="G192" s="5">
        <v>106.239</v>
      </c>
      <c r="H192" s="5">
        <v>124.364</v>
      </c>
      <c r="I192" s="26"/>
      <c r="J192" s="19">
        <v>42614</v>
      </c>
      <c r="K192" s="5">
        <f t="shared" si="12"/>
        <v>27348.580999999987</v>
      </c>
      <c r="L192" s="5">
        <f t="shared" si="12"/>
        <v>42298.876000000026</v>
      </c>
      <c r="M192" s="5">
        <f t="shared" si="12"/>
        <v>37434.387999999992</v>
      </c>
      <c r="N192" s="5">
        <f t="shared" si="12"/>
        <v>33544.724000000017</v>
      </c>
      <c r="O192" s="5">
        <f t="shared" si="12"/>
        <v>32020.001000000004</v>
      </c>
      <c r="P192" s="5">
        <f t="shared" si="12"/>
        <v>35005.147999999979</v>
      </c>
    </row>
    <row r="193" spans="2:21" x14ac:dyDescent="0.25">
      <c r="B193" s="19">
        <v>42644</v>
      </c>
      <c r="C193" s="5">
        <v>132.15299999999999</v>
      </c>
      <c r="D193" s="5">
        <v>173.64400000000001</v>
      </c>
      <c r="E193" s="5">
        <v>192.178</v>
      </c>
      <c r="F193" s="5">
        <v>167.512</v>
      </c>
      <c r="G193" s="5">
        <v>143.48099999999999</v>
      </c>
      <c r="H193" s="5">
        <v>159.87799999999999</v>
      </c>
      <c r="I193" s="26"/>
      <c r="J193" s="19">
        <v>42644</v>
      </c>
      <c r="K193" s="5">
        <f t="shared" si="12"/>
        <v>27480.733999999986</v>
      </c>
      <c r="L193" s="5">
        <f t="shared" si="12"/>
        <v>42472.520000000026</v>
      </c>
      <c r="M193" s="5">
        <f t="shared" si="12"/>
        <v>37626.565999999992</v>
      </c>
      <c r="N193" s="5">
        <f t="shared" si="12"/>
        <v>33712.236000000019</v>
      </c>
      <c r="O193" s="5">
        <f t="shared" si="12"/>
        <v>32163.482000000004</v>
      </c>
      <c r="P193" s="5">
        <f t="shared" si="12"/>
        <v>35165.025999999976</v>
      </c>
    </row>
    <row r="194" spans="2:21" x14ac:dyDescent="0.25">
      <c r="B194" s="19">
        <v>42675</v>
      </c>
      <c r="C194" s="5">
        <v>171.82900000000001</v>
      </c>
      <c r="D194" s="5">
        <v>199.61199999999999</v>
      </c>
      <c r="E194" s="5">
        <v>191.346</v>
      </c>
      <c r="F194" s="5">
        <v>278.14</v>
      </c>
      <c r="G194" s="5">
        <v>254.02099999999999</v>
      </c>
      <c r="H194" s="5">
        <v>191.22900000000001</v>
      </c>
      <c r="I194" s="26"/>
      <c r="J194" s="19">
        <v>42675</v>
      </c>
      <c r="K194" s="5">
        <f t="shared" si="12"/>
        <v>27652.562999999987</v>
      </c>
      <c r="L194" s="5">
        <f t="shared" si="12"/>
        <v>42672.132000000027</v>
      </c>
      <c r="M194" s="5">
        <f t="shared" si="12"/>
        <v>37817.911999999989</v>
      </c>
      <c r="N194" s="5">
        <f t="shared" si="12"/>
        <v>33990.376000000018</v>
      </c>
      <c r="O194" s="5">
        <f t="shared" si="12"/>
        <v>32417.503000000004</v>
      </c>
      <c r="P194" s="5">
        <f t="shared" si="12"/>
        <v>35356.254999999976</v>
      </c>
    </row>
    <row r="195" spans="2:21" x14ac:dyDescent="0.25">
      <c r="B195" s="19">
        <v>42705</v>
      </c>
      <c r="C195" s="5">
        <v>227.33799999999999</v>
      </c>
      <c r="D195" s="5">
        <v>271.31299999999999</v>
      </c>
      <c r="E195" s="5">
        <v>245.68199999999999</v>
      </c>
      <c r="F195" s="5">
        <v>333.78199999999998</v>
      </c>
      <c r="G195" s="5">
        <v>354.77</v>
      </c>
      <c r="H195" s="5">
        <v>269.61700000000002</v>
      </c>
      <c r="I195" s="26"/>
      <c r="J195" s="19">
        <v>42705</v>
      </c>
      <c r="K195" s="5">
        <f t="shared" si="12"/>
        <v>27879.900999999987</v>
      </c>
      <c r="L195" s="5">
        <f t="shared" si="12"/>
        <v>42943.445000000029</v>
      </c>
      <c r="M195" s="5">
        <f t="shared" si="12"/>
        <v>38063.59399999999</v>
      </c>
      <c r="N195" s="5">
        <f t="shared" si="12"/>
        <v>34324.158000000018</v>
      </c>
      <c r="O195" s="5">
        <f t="shared" si="12"/>
        <v>32772.273000000001</v>
      </c>
      <c r="P195" s="5">
        <f t="shared" si="12"/>
        <v>35625.871999999974</v>
      </c>
    </row>
    <row r="196" spans="2:21" x14ac:dyDescent="0.25">
      <c r="B196" s="19">
        <v>42736</v>
      </c>
      <c r="C196" s="5">
        <v>236.643</v>
      </c>
      <c r="D196" s="5">
        <v>280.54199999999997</v>
      </c>
      <c r="E196" s="5">
        <v>337.14</v>
      </c>
      <c r="F196" s="5">
        <v>375.45299999999997</v>
      </c>
      <c r="G196" s="5">
        <v>436.05700000000002</v>
      </c>
      <c r="H196" s="5">
        <v>330.55700000000002</v>
      </c>
      <c r="I196" s="26"/>
      <c r="J196" s="19">
        <v>42736</v>
      </c>
      <c r="K196" s="5">
        <f t="shared" si="12"/>
        <v>28116.543999999987</v>
      </c>
      <c r="L196" s="5">
        <f t="shared" si="12"/>
        <v>43223.98700000003</v>
      </c>
      <c r="M196" s="5">
        <f t="shared" si="12"/>
        <v>38400.733999999989</v>
      </c>
      <c r="N196" s="5">
        <f t="shared" si="12"/>
        <v>34699.611000000019</v>
      </c>
      <c r="O196" s="5">
        <f t="shared" si="12"/>
        <v>33208.33</v>
      </c>
      <c r="P196" s="5">
        <f t="shared" si="12"/>
        <v>35956.428999999975</v>
      </c>
    </row>
    <row r="197" spans="2:21" x14ac:dyDescent="0.25">
      <c r="B197" s="19">
        <v>42767</v>
      </c>
      <c r="C197" s="5">
        <v>245.40299999999999</v>
      </c>
      <c r="D197" s="5">
        <v>188.12899999999999</v>
      </c>
      <c r="E197" s="5">
        <v>262.89100000000002</v>
      </c>
      <c r="F197" s="5">
        <v>339.27600000000001</v>
      </c>
      <c r="G197" s="5">
        <v>415.97399999999999</v>
      </c>
      <c r="H197" s="5">
        <v>273.52800000000002</v>
      </c>
      <c r="I197" s="26"/>
      <c r="J197" s="19">
        <v>42767</v>
      </c>
      <c r="K197" s="5">
        <f t="shared" si="12"/>
        <v>28361.946999999986</v>
      </c>
      <c r="L197" s="5">
        <f t="shared" si="12"/>
        <v>43412.116000000031</v>
      </c>
      <c r="M197" s="5">
        <f t="shared" si="12"/>
        <v>38663.624999999993</v>
      </c>
      <c r="N197" s="5">
        <f t="shared" si="12"/>
        <v>35038.887000000017</v>
      </c>
      <c r="O197" s="5">
        <f t="shared" si="12"/>
        <v>33624.304000000004</v>
      </c>
      <c r="P197" s="5">
        <f t="shared" si="12"/>
        <v>36229.956999999973</v>
      </c>
    </row>
    <row r="198" spans="2:21" x14ac:dyDescent="0.25">
      <c r="B198" s="19">
        <v>42795</v>
      </c>
      <c r="C198" s="5">
        <v>278.93700000000001</v>
      </c>
      <c r="D198" s="5">
        <v>235.584</v>
      </c>
      <c r="E198" s="5">
        <v>330.113</v>
      </c>
      <c r="F198" s="5">
        <v>387.8</v>
      </c>
      <c r="G198" s="5">
        <v>311.16199999999998</v>
      </c>
      <c r="H198" s="5">
        <v>319.00099999999998</v>
      </c>
      <c r="I198" s="26"/>
      <c r="J198" s="19">
        <v>42795</v>
      </c>
      <c r="K198" s="5">
        <f t="shared" ref="K198:P213" si="13">K197+C198</f>
        <v>28640.883999999987</v>
      </c>
      <c r="L198" s="5">
        <f t="shared" si="13"/>
        <v>43647.700000000033</v>
      </c>
      <c r="M198" s="5">
        <f t="shared" si="13"/>
        <v>38993.73799999999</v>
      </c>
      <c r="N198" s="5">
        <f t="shared" si="13"/>
        <v>35426.68700000002</v>
      </c>
      <c r="O198" s="5">
        <f t="shared" si="13"/>
        <v>33935.466</v>
      </c>
      <c r="P198" s="5">
        <f t="shared" si="13"/>
        <v>36548.95799999997</v>
      </c>
    </row>
    <row r="199" spans="2:21" x14ac:dyDescent="0.25">
      <c r="B199" s="19">
        <v>42826</v>
      </c>
      <c r="C199" s="5">
        <v>179.196</v>
      </c>
      <c r="D199" s="5">
        <v>273.63400000000001</v>
      </c>
      <c r="E199" s="5">
        <v>251.88200000000001</v>
      </c>
      <c r="F199" s="5">
        <v>215.709</v>
      </c>
      <c r="G199" s="5">
        <v>233.14099999999999</v>
      </c>
      <c r="H199" s="5">
        <v>240.84</v>
      </c>
      <c r="I199" s="26"/>
      <c r="J199" s="19">
        <v>42826</v>
      </c>
      <c r="K199" s="5">
        <f t="shared" si="13"/>
        <v>28820.079999999987</v>
      </c>
      <c r="L199" s="5">
        <f t="shared" si="13"/>
        <v>43921.334000000032</v>
      </c>
      <c r="M199" s="5">
        <f t="shared" si="13"/>
        <v>39245.619999999988</v>
      </c>
      <c r="N199" s="5">
        <f t="shared" si="13"/>
        <v>35642.396000000022</v>
      </c>
      <c r="O199" s="5">
        <f t="shared" si="13"/>
        <v>34168.607000000004</v>
      </c>
      <c r="P199" s="5">
        <f t="shared" si="13"/>
        <v>36789.797999999966</v>
      </c>
    </row>
    <row r="200" spans="2:21" x14ac:dyDescent="0.25">
      <c r="B200" s="19">
        <v>42856</v>
      </c>
      <c r="C200" s="5">
        <v>117.78100000000001</v>
      </c>
      <c r="D200" s="5">
        <v>276.37700000000001</v>
      </c>
      <c r="E200" s="5">
        <v>215.614</v>
      </c>
      <c r="F200" s="5">
        <v>77.486000000000004</v>
      </c>
      <c r="G200" s="5">
        <v>82.082999999999998</v>
      </c>
      <c r="H200" s="5">
        <v>179.214</v>
      </c>
      <c r="I200" s="26"/>
      <c r="J200" s="19">
        <v>42856</v>
      </c>
      <c r="K200" s="5">
        <f t="shared" si="13"/>
        <v>28937.860999999986</v>
      </c>
      <c r="L200" s="5">
        <f t="shared" si="13"/>
        <v>44197.711000000032</v>
      </c>
      <c r="M200" s="5">
        <f t="shared" si="13"/>
        <v>39461.233999999989</v>
      </c>
      <c r="N200" s="5">
        <f t="shared" si="13"/>
        <v>35719.88200000002</v>
      </c>
      <c r="O200" s="5">
        <f t="shared" si="13"/>
        <v>34250.69</v>
      </c>
      <c r="P200" s="5">
        <f t="shared" si="13"/>
        <v>36969.011999999966</v>
      </c>
    </row>
    <row r="201" spans="2:21" x14ac:dyDescent="0.25">
      <c r="B201" s="19">
        <v>42887</v>
      </c>
      <c r="C201" s="5">
        <v>27.32</v>
      </c>
      <c r="D201" s="5">
        <v>298.19200000000001</v>
      </c>
      <c r="E201" s="5">
        <v>152.48500000000001</v>
      </c>
      <c r="F201" s="5">
        <v>23.821000000000002</v>
      </c>
      <c r="G201" s="5">
        <v>32.692999999999998</v>
      </c>
      <c r="H201" s="5">
        <v>124.11799999999999</v>
      </c>
      <c r="I201" s="26"/>
      <c r="J201" s="19">
        <v>42887</v>
      </c>
      <c r="K201" s="5">
        <f t="shared" si="13"/>
        <v>28965.180999999986</v>
      </c>
      <c r="L201" s="5">
        <f t="shared" si="13"/>
        <v>44495.903000000035</v>
      </c>
      <c r="M201" s="5">
        <f t="shared" si="13"/>
        <v>39613.71899999999</v>
      </c>
      <c r="N201" s="5">
        <f t="shared" si="13"/>
        <v>35743.703000000023</v>
      </c>
      <c r="O201" s="5">
        <f t="shared" si="13"/>
        <v>34283.383000000002</v>
      </c>
      <c r="P201" s="5">
        <f t="shared" si="13"/>
        <v>37093.129999999968</v>
      </c>
      <c r="U201" s="25"/>
    </row>
    <row r="202" spans="2:21" x14ac:dyDescent="0.25">
      <c r="B202" s="19">
        <v>42917</v>
      </c>
      <c r="C202" s="5">
        <v>8.8059999999999992</v>
      </c>
      <c r="D202" s="5">
        <v>260.803</v>
      </c>
      <c r="E202" s="5">
        <v>88.492999999999995</v>
      </c>
      <c r="F202" s="5">
        <v>7.6390000000000002</v>
      </c>
      <c r="G202" s="5">
        <v>10.779</v>
      </c>
      <c r="H202" s="5">
        <v>82.909000000000006</v>
      </c>
      <c r="I202" s="26"/>
      <c r="J202" s="19">
        <v>42917</v>
      </c>
      <c r="K202" s="5">
        <f t="shared" si="13"/>
        <v>28973.986999999986</v>
      </c>
      <c r="L202" s="5">
        <f t="shared" si="13"/>
        <v>44756.706000000035</v>
      </c>
      <c r="M202" s="5">
        <f t="shared" si="13"/>
        <v>39702.211999999992</v>
      </c>
      <c r="N202" s="5">
        <f t="shared" si="13"/>
        <v>35751.342000000026</v>
      </c>
      <c r="O202" s="5">
        <f t="shared" si="13"/>
        <v>34294.162000000004</v>
      </c>
      <c r="P202" s="5">
        <f t="shared" si="13"/>
        <v>37176.038999999968</v>
      </c>
      <c r="U202" s="25"/>
    </row>
    <row r="203" spans="2:21" x14ac:dyDescent="0.25">
      <c r="B203" s="19">
        <v>42948</v>
      </c>
      <c r="C203" s="5">
        <v>51.944000000000003</v>
      </c>
      <c r="D203" s="5">
        <v>184.70599999999999</v>
      </c>
      <c r="E203" s="5">
        <v>131.03100000000001</v>
      </c>
      <c r="F203" s="5">
        <v>22.334</v>
      </c>
      <c r="G203" s="5">
        <v>27.478000000000002</v>
      </c>
      <c r="H203" s="5">
        <v>93.596999999999994</v>
      </c>
      <c r="I203" s="26"/>
      <c r="J203" s="19">
        <v>42948</v>
      </c>
      <c r="K203" s="5">
        <f t="shared" si="13"/>
        <v>29025.930999999986</v>
      </c>
      <c r="L203" s="5">
        <f t="shared" si="13"/>
        <v>44941.412000000033</v>
      </c>
      <c r="M203" s="5">
        <f t="shared" si="13"/>
        <v>39833.242999999995</v>
      </c>
      <c r="N203" s="5">
        <f t="shared" si="13"/>
        <v>35773.676000000029</v>
      </c>
      <c r="O203" s="5">
        <f t="shared" si="13"/>
        <v>34321.640000000007</v>
      </c>
      <c r="P203" s="5">
        <f t="shared" si="13"/>
        <v>37269.635999999969</v>
      </c>
    </row>
    <row r="204" spans="2:21" x14ac:dyDescent="0.25">
      <c r="B204" s="19">
        <v>42979</v>
      </c>
      <c r="C204" s="5">
        <v>71.164000000000001</v>
      </c>
      <c r="D204" s="5">
        <v>213.249</v>
      </c>
      <c r="E204" s="5">
        <v>167.083</v>
      </c>
      <c r="F204" s="5">
        <v>49.969000000000001</v>
      </c>
      <c r="G204" s="5">
        <v>24.722999999999999</v>
      </c>
      <c r="H204" s="5">
        <v>119.804</v>
      </c>
      <c r="I204" s="26"/>
      <c r="J204" s="19">
        <v>42979</v>
      </c>
      <c r="K204" s="5">
        <f t="shared" si="13"/>
        <v>29097.094999999987</v>
      </c>
      <c r="L204" s="5">
        <f t="shared" si="13"/>
        <v>45154.661000000036</v>
      </c>
      <c r="M204" s="5">
        <f t="shared" si="13"/>
        <v>40000.325999999994</v>
      </c>
      <c r="N204" s="5">
        <f t="shared" si="13"/>
        <v>35823.645000000026</v>
      </c>
      <c r="O204" s="5">
        <f t="shared" si="13"/>
        <v>34346.363000000005</v>
      </c>
      <c r="P204" s="5">
        <f t="shared" si="13"/>
        <v>37389.439999999966</v>
      </c>
    </row>
    <row r="205" spans="2:21" x14ac:dyDescent="0.25">
      <c r="B205" s="19">
        <v>43009</v>
      </c>
      <c r="C205" s="5">
        <v>120.837</v>
      </c>
      <c r="D205" s="5">
        <v>147.703</v>
      </c>
      <c r="E205" s="5">
        <v>165.19200000000001</v>
      </c>
      <c r="F205" s="5">
        <v>145.041</v>
      </c>
      <c r="G205" s="5">
        <v>138.41800000000001</v>
      </c>
      <c r="H205" s="5">
        <v>140.34299999999999</v>
      </c>
      <c r="I205" s="26"/>
      <c r="J205" s="19">
        <v>43009</v>
      </c>
      <c r="K205" s="5">
        <f t="shared" si="13"/>
        <v>29217.931999999986</v>
      </c>
      <c r="L205" s="5">
        <f t="shared" si="13"/>
        <v>45302.364000000038</v>
      </c>
      <c r="M205" s="5">
        <f t="shared" si="13"/>
        <v>40165.517999999996</v>
      </c>
      <c r="N205" s="5">
        <f t="shared" si="13"/>
        <v>35968.686000000023</v>
      </c>
      <c r="O205" s="5">
        <f t="shared" si="13"/>
        <v>34484.781000000003</v>
      </c>
      <c r="P205" s="5">
        <f t="shared" si="13"/>
        <v>37529.782999999967</v>
      </c>
    </row>
    <row r="206" spans="2:21" x14ac:dyDescent="0.25">
      <c r="B206" s="19">
        <v>43040</v>
      </c>
      <c r="C206" s="5">
        <v>210.29900000000001</v>
      </c>
      <c r="D206" s="5">
        <v>174.36600000000001</v>
      </c>
      <c r="E206" s="5">
        <v>252.798</v>
      </c>
      <c r="F206" s="5">
        <v>218.988</v>
      </c>
      <c r="G206" s="5">
        <v>191.548</v>
      </c>
      <c r="H206" s="5">
        <v>205.673</v>
      </c>
      <c r="I206" s="26"/>
      <c r="J206" s="19">
        <v>43040</v>
      </c>
      <c r="K206" s="5">
        <f t="shared" si="13"/>
        <v>29428.230999999985</v>
      </c>
      <c r="L206" s="5">
        <f t="shared" si="13"/>
        <v>45476.73000000004</v>
      </c>
      <c r="M206" s="5">
        <f t="shared" si="13"/>
        <v>40418.315999999999</v>
      </c>
      <c r="N206" s="5">
        <f t="shared" si="13"/>
        <v>36187.674000000021</v>
      </c>
      <c r="O206" s="5">
        <f t="shared" si="13"/>
        <v>34676.329000000005</v>
      </c>
      <c r="P206" s="5">
        <f t="shared" si="13"/>
        <v>37735.455999999969</v>
      </c>
    </row>
    <row r="207" spans="2:21" x14ac:dyDescent="0.25">
      <c r="B207" s="19">
        <v>43070</v>
      </c>
      <c r="C207" s="5">
        <v>298.40300000000002</v>
      </c>
      <c r="D207" s="5">
        <v>165.49799999999999</v>
      </c>
      <c r="E207" s="5">
        <v>249.715</v>
      </c>
      <c r="F207" s="5">
        <v>294.07900000000001</v>
      </c>
      <c r="G207" s="5">
        <v>269.29000000000002</v>
      </c>
      <c r="H207" s="5">
        <v>251.13800000000001</v>
      </c>
      <c r="I207" s="26"/>
      <c r="J207" s="19">
        <v>43070</v>
      </c>
      <c r="K207" s="5">
        <f t="shared" si="13"/>
        <v>29726.633999999984</v>
      </c>
      <c r="L207" s="5">
        <f t="shared" si="13"/>
        <v>45642.228000000039</v>
      </c>
      <c r="M207" s="5">
        <f t="shared" si="13"/>
        <v>40668.030999999995</v>
      </c>
      <c r="N207" s="5">
        <f t="shared" si="13"/>
        <v>36481.753000000019</v>
      </c>
      <c r="O207" s="5">
        <f t="shared" si="13"/>
        <v>34945.619000000006</v>
      </c>
      <c r="P207" s="5">
        <f t="shared" si="13"/>
        <v>37986.593999999968</v>
      </c>
      <c r="U207" s="25"/>
    </row>
    <row r="208" spans="2:21" x14ac:dyDescent="0.25">
      <c r="B208" s="19">
        <v>43101</v>
      </c>
      <c r="C208" s="5">
        <v>280.46899999999999</v>
      </c>
      <c r="D208" s="5">
        <v>162.321</v>
      </c>
      <c r="E208" s="5">
        <v>229.357</v>
      </c>
      <c r="F208" s="5">
        <v>305.30500000000001</v>
      </c>
      <c r="G208" s="5">
        <v>291.2</v>
      </c>
      <c r="H208" s="5">
        <v>240.869</v>
      </c>
      <c r="I208" s="26"/>
      <c r="J208" s="19">
        <v>43101</v>
      </c>
      <c r="K208" s="5">
        <f t="shared" si="13"/>
        <v>30007.102999999985</v>
      </c>
      <c r="L208" s="5">
        <f t="shared" si="13"/>
        <v>45804.549000000043</v>
      </c>
      <c r="M208" s="5">
        <f t="shared" si="13"/>
        <v>40897.387999999999</v>
      </c>
      <c r="N208" s="5">
        <f t="shared" si="13"/>
        <v>36787.058000000019</v>
      </c>
      <c r="O208" s="5">
        <f t="shared" si="13"/>
        <v>35236.819000000003</v>
      </c>
      <c r="P208" s="5">
        <f t="shared" si="13"/>
        <v>38227.462999999967</v>
      </c>
    </row>
    <row r="209" spans="2:21" x14ac:dyDescent="0.25">
      <c r="B209" s="19">
        <v>43132</v>
      </c>
      <c r="C209" s="5">
        <v>252.5</v>
      </c>
      <c r="D209" s="5">
        <v>111.499</v>
      </c>
      <c r="E209" s="5">
        <v>232.852</v>
      </c>
      <c r="F209" s="5">
        <v>396.45699999999999</v>
      </c>
      <c r="G209" s="5">
        <v>395.61900000000003</v>
      </c>
      <c r="H209" s="5">
        <v>258.03899999999999</v>
      </c>
      <c r="I209" s="26"/>
      <c r="J209" s="19">
        <v>43132</v>
      </c>
      <c r="K209" s="5">
        <f t="shared" si="13"/>
        <v>30259.602999999985</v>
      </c>
      <c r="L209" s="5">
        <f t="shared" si="13"/>
        <v>45916.048000000046</v>
      </c>
      <c r="M209" s="5">
        <f t="shared" si="13"/>
        <v>41130.239999999998</v>
      </c>
      <c r="N209" s="5">
        <f t="shared" si="13"/>
        <v>37183.515000000021</v>
      </c>
      <c r="O209" s="5">
        <f t="shared" si="13"/>
        <v>35632.438000000002</v>
      </c>
      <c r="P209" s="5">
        <f t="shared" si="13"/>
        <v>38485.501999999964</v>
      </c>
    </row>
    <row r="210" spans="2:21" x14ac:dyDescent="0.25">
      <c r="B210" s="19">
        <v>43160</v>
      </c>
      <c r="C210" s="5">
        <v>244.779</v>
      </c>
      <c r="D210" s="5">
        <v>183.95599999999999</v>
      </c>
      <c r="E210" s="5">
        <v>269.31700000000001</v>
      </c>
      <c r="F210" s="5">
        <v>417.41800000000001</v>
      </c>
      <c r="G210" s="5">
        <v>367.416</v>
      </c>
      <c r="H210" s="5">
        <v>274.23</v>
      </c>
      <c r="I210" s="26"/>
      <c r="J210" s="19">
        <v>43160</v>
      </c>
      <c r="K210" s="5">
        <f t="shared" si="13"/>
        <v>30504.381999999983</v>
      </c>
      <c r="L210" s="5">
        <f t="shared" si="13"/>
        <v>46100.004000000044</v>
      </c>
      <c r="M210" s="5">
        <f t="shared" si="13"/>
        <v>41399.557000000001</v>
      </c>
      <c r="N210" s="5">
        <f t="shared" si="13"/>
        <v>37600.933000000019</v>
      </c>
      <c r="O210" s="5">
        <f t="shared" si="13"/>
        <v>35999.853999999999</v>
      </c>
      <c r="P210" s="5">
        <f t="shared" si="13"/>
        <v>38759.731999999967</v>
      </c>
    </row>
    <row r="211" spans="2:21" x14ac:dyDescent="0.25">
      <c r="B211" s="19">
        <v>43191</v>
      </c>
      <c r="C211" s="5">
        <v>145.762</v>
      </c>
      <c r="D211" s="5">
        <v>325.88799999999998</v>
      </c>
      <c r="E211" s="5">
        <v>251.06100000000001</v>
      </c>
      <c r="F211" s="5">
        <v>240.10499999999999</v>
      </c>
      <c r="G211" s="5">
        <v>276.65300000000002</v>
      </c>
      <c r="H211" s="5">
        <v>254.03899999999999</v>
      </c>
      <c r="I211" s="26"/>
      <c r="J211" s="19">
        <v>43191</v>
      </c>
      <c r="K211" s="5">
        <f t="shared" si="13"/>
        <v>30650.143999999982</v>
      </c>
      <c r="L211" s="5">
        <f t="shared" si="13"/>
        <v>46425.892000000043</v>
      </c>
      <c r="M211" s="5">
        <f t="shared" si="13"/>
        <v>41650.618000000002</v>
      </c>
      <c r="N211" s="5">
        <f t="shared" si="13"/>
        <v>37841.038000000022</v>
      </c>
      <c r="O211" s="5">
        <f t="shared" si="13"/>
        <v>36276.506999999998</v>
      </c>
      <c r="P211" s="5">
        <f t="shared" si="13"/>
        <v>39013.770999999964</v>
      </c>
    </row>
    <row r="212" spans="2:21" x14ac:dyDescent="0.25">
      <c r="B212" s="19">
        <v>43221</v>
      </c>
      <c r="C212" s="5">
        <v>99.466999999999999</v>
      </c>
      <c r="D212" s="5">
        <v>369.11799999999999</v>
      </c>
      <c r="E212" s="5">
        <v>238.047</v>
      </c>
      <c r="F212" s="5">
        <v>108.03400000000001</v>
      </c>
      <c r="G212" s="5">
        <v>89.085999999999999</v>
      </c>
      <c r="H212" s="5">
        <v>209.637</v>
      </c>
      <c r="I212" s="26"/>
      <c r="J212" s="19">
        <v>43221</v>
      </c>
      <c r="K212" s="5">
        <f t="shared" si="13"/>
        <v>30749.610999999983</v>
      </c>
      <c r="L212" s="5">
        <f t="shared" si="13"/>
        <v>46795.010000000046</v>
      </c>
      <c r="M212" s="5">
        <f t="shared" si="13"/>
        <v>41888.665000000001</v>
      </c>
      <c r="N212" s="5">
        <f t="shared" si="13"/>
        <v>37949.072000000022</v>
      </c>
      <c r="O212" s="5">
        <f t="shared" si="13"/>
        <v>36365.593000000001</v>
      </c>
      <c r="P212" s="5">
        <f t="shared" si="13"/>
        <v>39223.407999999967</v>
      </c>
    </row>
    <row r="213" spans="2:21" x14ac:dyDescent="0.25">
      <c r="B213" s="19">
        <v>43252</v>
      </c>
      <c r="C213" s="5">
        <v>38.600999999999999</v>
      </c>
      <c r="D213" s="5">
        <v>281.89</v>
      </c>
      <c r="E213" s="5">
        <v>123.458</v>
      </c>
      <c r="F213" s="5">
        <v>22.84</v>
      </c>
      <c r="G213" s="5">
        <v>30.478000000000002</v>
      </c>
      <c r="H213" s="5">
        <v>115.21899999999999</v>
      </c>
      <c r="I213" s="26"/>
      <c r="J213" s="19">
        <v>43252</v>
      </c>
      <c r="K213" s="5">
        <f t="shared" si="13"/>
        <v>30788.211999999981</v>
      </c>
      <c r="L213" s="5">
        <f t="shared" si="13"/>
        <v>47076.900000000045</v>
      </c>
      <c r="M213" s="5">
        <f t="shared" si="13"/>
        <v>42012.123</v>
      </c>
      <c r="N213" s="5">
        <f t="shared" si="13"/>
        <v>37971.912000000018</v>
      </c>
      <c r="O213" s="5">
        <f t="shared" si="13"/>
        <v>36396.071000000004</v>
      </c>
      <c r="P213" s="5">
        <f t="shared" si="13"/>
        <v>39338.626999999964</v>
      </c>
    </row>
    <row r="214" spans="2:21" x14ac:dyDescent="0.25">
      <c r="B214" s="19">
        <v>43282</v>
      </c>
      <c r="C214" s="5">
        <v>19.997</v>
      </c>
      <c r="D214" s="5">
        <v>307.346</v>
      </c>
      <c r="E214" s="5">
        <v>107.949</v>
      </c>
      <c r="F214" s="5">
        <v>19.835999999999999</v>
      </c>
      <c r="G214" s="5">
        <v>19.686</v>
      </c>
      <c r="H214" s="5">
        <v>104.256</v>
      </c>
      <c r="I214" s="26"/>
      <c r="J214" s="19">
        <v>43282</v>
      </c>
      <c r="K214" s="5">
        <f t="shared" ref="K214:P229" si="14">K213+C214</f>
        <v>30808.208999999981</v>
      </c>
      <c r="L214" s="5">
        <f t="shared" si="14"/>
        <v>47384.246000000043</v>
      </c>
      <c r="M214" s="5">
        <f t="shared" si="14"/>
        <v>42120.072</v>
      </c>
      <c r="N214" s="5">
        <f t="shared" si="14"/>
        <v>37991.748000000021</v>
      </c>
      <c r="O214" s="5">
        <f t="shared" si="14"/>
        <v>36415.757000000005</v>
      </c>
      <c r="P214" s="5">
        <f t="shared" si="14"/>
        <v>39442.882999999965</v>
      </c>
      <c r="U214" s="25"/>
    </row>
    <row r="215" spans="2:21" x14ac:dyDescent="0.25">
      <c r="B215" s="19">
        <v>43313</v>
      </c>
      <c r="C215" s="5">
        <v>69.593000000000004</v>
      </c>
      <c r="D215" s="5">
        <v>218.196</v>
      </c>
      <c r="E215" s="5">
        <v>140.83099999999999</v>
      </c>
      <c r="F215" s="5">
        <v>58.841000000000001</v>
      </c>
      <c r="G215" s="5">
        <v>36.871000000000002</v>
      </c>
      <c r="H215" s="5">
        <v>110.44799999999999</v>
      </c>
      <c r="I215" s="26"/>
      <c r="J215" s="19">
        <v>43313</v>
      </c>
      <c r="K215" s="5">
        <f t="shared" si="14"/>
        <v>30877.801999999981</v>
      </c>
      <c r="L215" s="5">
        <f t="shared" si="14"/>
        <v>47602.442000000046</v>
      </c>
      <c r="M215" s="5">
        <f t="shared" si="14"/>
        <v>42260.902999999998</v>
      </c>
      <c r="N215" s="5">
        <f t="shared" si="14"/>
        <v>38050.589000000022</v>
      </c>
      <c r="O215" s="5">
        <f t="shared" si="14"/>
        <v>36452.628000000004</v>
      </c>
      <c r="P215" s="5">
        <f t="shared" si="14"/>
        <v>39553.330999999962</v>
      </c>
      <c r="U215" s="25"/>
    </row>
    <row r="216" spans="2:21" x14ac:dyDescent="0.25">
      <c r="B216" s="19">
        <v>43344</v>
      </c>
      <c r="C216" s="5">
        <v>89.296000000000006</v>
      </c>
      <c r="D216" s="5">
        <v>199.30600000000001</v>
      </c>
      <c r="E216" s="5">
        <v>139.239</v>
      </c>
      <c r="F216" s="5">
        <v>103.85</v>
      </c>
      <c r="G216" s="5">
        <v>82.123999999999995</v>
      </c>
      <c r="H216" s="5">
        <v>121.482</v>
      </c>
      <c r="I216" s="26"/>
      <c r="J216" s="19">
        <v>43344</v>
      </c>
      <c r="K216" s="5">
        <f t="shared" si="14"/>
        <v>30967.09799999998</v>
      </c>
      <c r="L216" s="5">
        <f t="shared" si="14"/>
        <v>47801.748000000043</v>
      </c>
      <c r="M216" s="5">
        <f t="shared" si="14"/>
        <v>42400.142</v>
      </c>
      <c r="N216" s="5">
        <f t="shared" si="14"/>
        <v>38154.43900000002</v>
      </c>
      <c r="O216" s="5">
        <f t="shared" si="14"/>
        <v>36534.752000000008</v>
      </c>
      <c r="P216" s="5">
        <f t="shared" si="14"/>
        <v>39674.812999999966</v>
      </c>
    </row>
    <row r="217" spans="2:21" x14ac:dyDescent="0.25">
      <c r="B217" s="19">
        <v>43374</v>
      </c>
      <c r="C217" s="5">
        <v>168.11199999999999</v>
      </c>
      <c r="D217" s="5">
        <v>109.136</v>
      </c>
      <c r="E217" s="5">
        <v>220.86</v>
      </c>
      <c r="F217" s="5">
        <v>203.87899999999999</v>
      </c>
      <c r="G217" s="5">
        <v>154.43299999999999</v>
      </c>
      <c r="H217" s="5">
        <v>168.27500000000001</v>
      </c>
      <c r="I217" s="26"/>
      <c r="J217" s="19">
        <v>43374</v>
      </c>
      <c r="K217" s="5">
        <f t="shared" si="14"/>
        <v>31135.209999999981</v>
      </c>
      <c r="L217" s="5">
        <f t="shared" si="14"/>
        <v>47910.884000000042</v>
      </c>
      <c r="M217" s="5">
        <f t="shared" si="14"/>
        <v>42621.002</v>
      </c>
      <c r="N217" s="5">
        <f t="shared" si="14"/>
        <v>38358.318000000021</v>
      </c>
      <c r="O217" s="5">
        <f t="shared" si="14"/>
        <v>36689.185000000005</v>
      </c>
      <c r="P217" s="5">
        <f t="shared" si="14"/>
        <v>39843.087999999967</v>
      </c>
    </row>
    <row r="218" spans="2:21" x14ac:dyDescent="0.25">
      <c r="B218" s="19">
        <v>43405</v>
      </c>
      <c r="C218" s="5">
        <v>222.13399999999999</v>
      </c>
      <c r="D218" s="5">
        <v>228.74600000000001</v>
      </c>
      <c r="E218" s="5">
        <v>242.101</v>
      </c>
      <c r="F218" s="5">
        <v>245.78299999999999</v>
      </c>
      <c r="G218" s="5">
        <v>246.32</v>
      </c>
      <c r="H218" s="5">
        <v>222.999</v>
      </c>
      <c r="I218" s="26"/>
      <c r="J218" s="19">
        <v>43405</v>
      </c>
      <c r="K218" s="5">
        <f t="shared" si="14"/>
        <v>31357.343999999979</v>
      </c>
      <c r="L218" s="5">
        <f t="shared" si="14"/>
        <v>48139.630000000041</v>
      </c>
      <c r="M218" s="5">
        <f t="shared" si="14"/>
        <v>42863.103000000003</v>
      </c>
      <c r="N218" s="5">
        <f t="shared" si="14"/>
        <v>38604.101000000024</v>
      </c>
      <c r="O218" s="5">
        <f t="shared" si="14"/>
        <v>36935.505000000005</v>
      </c>
      <c r="P218" s="5">
        <f t="shared" si="14"/>
        <v>40066.08699999997</v>
      </c>
    </row>
    <row r="219" spans="2:21" x14ac:dyDescent="0.25">
      <c r="B219" s="19">
        <v>43435</v>
      </c>
      <c r="C219" s="5">
        <v>245.005</v>
      </c>
      <c r="D219" s="5">
        <v>132.28700000000001</v>
      </c>
      <c r="E219" s="5">
        <v>206.85</v>
      </c>
      <c r="F219" s="5">
        <v>272.35199999999998</v>
      </c>
      <c r="G219" s="5">
        <v>265.45499999999998</v>
      </c>
      <c r="H219" s="5">
        <v>220.352</v>
      </c>
      <c r="I219" s="26"/>
      <c r="J219" s="19">
        <v>43435</v>
      </c>
      <c r="K219" s="5">
        <f t="shared" si="14"/>
        <v>31602.34899999998</v>
      </c>
      <c r="L219" s="5">
        <f t="shared" si="14"/>
        <v>48271.917000000038</v>
      </c>
      <c r="M219" s="5">
        <f t="shared" si="14"/>
        <v>43069.953000000001</v>
      </c>
      <c r="N219" s="5">
        <f t="shared" si="14"/>
        <v>38876.453000000023</v>
      </c>
      <c r="O219" s="5">
        <f t="shared" si="14"/>
        <v>37200.960000000006</v>
      </c>
      <c r="P219" s="5">
        <f t="shared" si="14"/>
        <v>40286.438999999969</v>
      </c>
    </row>
    <row r="220" spans="2:21" x14ac:dyDescent="0.25">
      <c r="B220" s="19">
        <v>43466</v>
      </c>
      <c r="C220" s="5">
        <v>257.16399999999999</v>
      </c>
      <c r="D220" s="5">
        <v>166.92500000000001</v>
      </c>
      <c r="E220" s="5">
        <v>313.87700000000001</v>
      </c>
      <c r="F220" s="5">
        <v>304.49299999999999</v>
      </c>
      <c r="G220" s="5">
        <v>286.416</v>
      </c>
      <c r="H220" s="5">
        <v>271.92899999999997</v>
      </c>
      <c r="I220" s="26"/>
      <c r="J220" s="19">
        <v>43466</v>
      </c>
      <c r="K220" s="5">
        <f t="shared" si="14"/>
        <v>31859.512999999981</v>
      </c>
      <c r="L220" s="5">
        <f t="shared" si="14"/>
        <v>48438.842000000041</v>
      </c>
      <c r="M220" s="5">
        <f t="shared" si="14"/>
        <v>43383.83</v>
      </c>
      <c r="N220" s="5">
        <f t="shared" si="14"/>
        <v>39180.946000000025</v>
      </c>
      <c r="O220" s="5">
        <f t="shared" si="14"/>
        <v>37487.376000000004</v>
      </c>
      <c r="P220" s="5">
        <f t="shared" si="14"/>
        <v>40558.367999999966</v>
      </c>
      <c r="U220" s="25"/>
    </row>
    <row r="221" spans="2:21" x14ac:dyDescent="0.25">
      <c r="B221" s="19">
        <v>43497</v>
      </c>
      <c r="C221" s="5">
        <v>267.42</v>
      </c>
      <c r="D221" s="5">
        <v>126.155</v>
      </c>
      <c r="E221" s="5">
        <v>234.50800000000001</v>
      </c>
      <c r="F221" s="5">
        <v>300.39</v>
      </c>
      <c r="G221" s="5">
        <v>288.10199999999998</v>
      </c>
      <c r="H221" s="5">
        <v>242.441</v>
      </c>
      <c r="I221" s="26"/>
      <c r="J221" s="19">
        <v>43497</v>
      </c>
      <c r="K221" s="5">
        <f t="shared" si="14"/>
        <v>32126.932999999979</v>
      </c>
      <c r="L221" s="5">
        <f t="shared" si="14"/>
        <v>48564.997000000039</v>
      </c>
      <c r="M221" s="5">
        <f t="shared" si="14"/>
        <v>43618.338000000003</v>
      </c>
      <c r="N221" s="5">
        <f t="shared" si="14"/>
        <v>39481.336000000025</v>
      </c>
      <c r="O221" s="5">
        <f t="shared" si="14"/>
        <v>37775.478000000003</v>
      </c>
      <c r="P221" s="5">
        <f t="shared" si="14"/>
        <v>40800.808999999965</v>
      </c>
    </row>
    <row r="222" spans="2:21" x14ac:dyDescent="0.25">
      <c r="B222" s="19">
        <v>43525</v>
      </c>
      <c r="C222" s="5">
        <v>232.947</v>
      </c>
      <c r="D222" s="5">
        <v>159.56200000000001</v>
      </c>
      <c r="E222" s="5">
        <v>317.64299999999997</v>
      </c>
      <c r="F222" s="5">
        <v>406.63900000000001</v>
      </c>
      <c r="G222" s="5">
        <v>331.50099999999998</v>
      </c>
      <c r="H222" s="5">
        <v>280.60199999999998</v>
      </c>
      <c r="I222" s="26"/>
      <c r="J222" s="19">
        <v>43525</v>
      </c>
      <c r="K222" s="5">
        <f t="shared" si="14"/>
        <v>32359.879999999979</v>
      </c>
      <c r="L222" s="5">
        <f t="shared" si="14"/>
        <v>48724.559000000037</v>
      </c>
      <c r="M222" s="5">
        <f t="shared" si="14"/>
        <v>43935.981</v>
      </c>
      <c r="N222" s="5">
        <f t="shared" si="14"/>
        <v>39887.975000000028</v>
      </c>
      <c r="O222" s="5">
        <f t="shared" si="14"/>
        <v>38106.978999999999</v>
      </c>
      <c r="P222" s="5">
        <f t="shared" si="14"/>
        <v>41081.410999999964</v>
      </c>
    </row>
    <row r="223" spans="2:21" x14ac:dyDescent="0.25">
      <c r="B223" s="19">
        <v>43556</v>
      </c>
      <c r="C223" s="5">
        <v>209.41</v>
      </c>
      <c r="D223" s="5">
        <v>250.64099999999999</v>
      </c>
      <c r="E223" s="5">
        <v>255.422</v>
      </c>
      <c r="F223" s="5">
        <v>234.43100000000001</v>
      </c>
      <c r="G223" s="5">
        <v>243.19399999999999</v>
      </c>
      <c r="H223" s="5">
        <v>247.37299999999999</v>
      </c>
      <c r="I223" s="26"/>
      <c r="J223" s="19">
        <v>43556</v>
      </c>
      <c r="K223" s="5">
        <f t="shared" si="14"/>
        <v>32569.289999999979</v>
      </c>
      <c r="L223" s="5">
        <f t="shared" si="14"/>
        <v>48975.200000000041</v>
      </c>
      <c r="M223" s="5">
        <f t="shared" si="14"/>
        <v>44191.402999999998</v>
      </c>
      <c r="N223" s="5">
        <f t="shared" si="14"/>
        <v>40122.406000000025</v>
      </c>
      <c r="O223" s="5">
        <f t="shared" si="14"/>
        <v>38350.173000000003</v>
      </c>
      <c r="P223" s="5">
        <f t="shared" si="14"/>
        <v>41328.783999999963</v>
      </c>
    </row>
    <row r="224" spans="2:21" x14ac:dyDescent="0.25">
      <c r="B224" s="19">
        <v>43586</v>
      </c>
      <c r="C224" s="5">
        <v>113.82599999999999</v>
      </c>
      <c r="D224" s="5">
        <v>453.61599999999999</v>
      </c>
      <c r="E224" s="5">
        <v>221.96</v>
      </c>
      <c r="F224" s="5">
        <v>102.30800000000001</v>
      </c>
      <c r="G224" s="5">
        <v>120.66200000000001</v>
      </c>
      <c r="H224" s="5">
        <v>221.864</v>
      </c>
      <c r="I224" s="26"/>
      <c r="J224" s="19">
        <v>43586</v>
      </c>
      <c r="K224" s="5">
        <f t="shared" si="14"/>
        <v>32683.11599999998</v>
      </c>
      <c r="L224" s="5">
        <f t="shared" si="14"/>
        <v>49428.816000000043</v>
      </c>
      <c r="M224" s="5">
        <f t="shared" si="14"/>
        <v>44413.362999999998</v>
      </c>
      <c r="N224" s="5">
        <f t="shared" si="14"/>
        <v>40224.714000000022</v>
      </c>
      <c r="O224" s="5">
        <f t="shared" si="14"/>
        <v>38470.834999999999</v>
      </c>
      <c r="P224" s="5">
        <f t="shared" si="14"/>
        <v>41550.647999999965</v>
      </c>
    </row>
    <row r="225" spans="2:21" x14ac:dyDescent="0.25">
      <c r="B225" s="19">
        <v>43617</v>
      </c>
      <c r="C225" s="5">
        <v>40.738</v>
      </c>
      <c r="D225" s="5">
        <v>363.315</v>
      </c>
      <c r="E225" s="5">
        <v>168.15299999999999</v>
      </c>
      <c r="F225" s="5">
        <v>26.491</v>
      </c>
      <c r="G225" s="5">
        <v>31.271000000000001</v>
      </c>
      <c r="H225" s="5">
        <v>142.542</v>
      </c>
      <c r="I225" s="26"/>
      <c r="J225" s="19">
        <v>43617</v>
      </c>
      <c r="K225" s="5">
        <f t="shared" si="14"/>
        <v>32723.853999999981</v>
      </c>
      <c r="L225" s="5">
        <f t="shared" si="14"/>
        <v>49792.131000000045</v>
      </c>
      <c r="M225" s="5">
        <f t="shared" si="14"/>
        <v>44581.515999999996</v>
      </c>
      <c r="N225" s="5">
        <f t="shared" si="14"/>
        <v>40251.205000000024</v>
      </c>
      <c r="O225" s="5">
        <f t="shared" si="14"/>
        <v>38502.106</v>
      </c>
      <c r="P225" s="5">
        <f t="shared" si="14"/>
        <v>41693.189999999966</v>
      </c>
    </row>
    <row r="226" spans="2:21" x14ac:dyDescent="0.25">
      <c r="B226" s="19">
        <v>43647</v>
      </c>
      <c r="C226" s="5">
        <v>24.329000000000001</v>
      </c>
      <c r="D226" s="5">
        <v>270.887</v>
      </c>
      <c r="E226" s="5">
        <v>134.10499999999999</v>
      </c>
      <c r="F226" s="5">
        <v>12.083</v>
      </c>
      <c r="G226" s="5">
        <v>18.817</v>
      </c>
      <c r="H226" s="5">
        <v>106.496</v>
      </c>
      <c r="I226" s="26"/>
      <c r="J226" s="19">
        <v>43647</v>
      </c>
      <c r="K226" s="5">
        <f t="shared" si="14"/>
        <v>32748.182999999983</v>
      </c>
      <c r="L226" s="5">
        <f t="shared" si="14"/>
        <v>50063.018000000047</v>
      </c>
      <c r="M226" s="5">
        <f t="shared" si="14"/>
        <v>44715.620999999999</v>
      </c>
      <c r="N226" s="5">
        <f t="shared" si="14"/>
        <v>40263.288000000022</v>
      </c>
      <c r="O226" s="5">
        <f t="shared" si="14"/>
        <v>38520.923000000003</v>
      </c>
      <c r="P226" s="5">
        <f t="shared" si="14"/>
        <v>41799.685999999965</v>
      </c>
      <c r="U226" s="25"/>
    </row>
    <row r="227" spans="2:21" x14ac:dyDescent="0.25">
      <c r="B227" s="19">
        <v>43678</v>
      </c>
      <c r="C227" s="5">
        <v>29.404</v>
      </c>
      <c r="D227" s="5">
        <v>232.65199999999999</v>
      </c>
      <c r="E227" s="5">
        <v>98.558999999999997</v>
      </c>
      <c r="F227" s="5">
        <v>21.981000000000002</v>
      </c>
      <c r="G227" s="5">
        <v>25.818000000000001</v>
      </c>
      <c r="H227" s="5">
        <v>86.174999999999997</v>
      </c>
      <c r="I227" s="26"/>
      <c r="J227" s="19">
        <v>43678</v>
      </c>
      <c r="K227" s="5">
        <f t="shared" si="14"/>
        <v>32777.586999999985</v>
      </c>
      <c r="L227" s="5">
        <f t="shared" si="14"/>
        <v>50295.670000000049</v>
      </c>
      <c r="M227" s="5">
        <f t="shared" si="14"/>
        <v>44814.18</v>
      </c>
      <c r="N227" s="5">
        <f t="shared" si="14"/>
        <v>40285.269000000022</v>
      </c>
      <c r="O227" s="5">
        <f t="shared" si="14"/>
        <v>38546.741000000002</v>
      </c>
      <c r="P227" s="5">
        <f t="shared" si="14"/>
        <v>41885.860999999968</v>
      </c>
      <c r="U227" s="25"/>
    </row>
    <row r="228" spans="2:21" x14ac:dyDescent="0.25">
      <c r="B228" s="19">
        <v>43709</v>
      </c>
      <c r="C228" s="5">
        <v>68.602000000000004</v>
      </c>
      <c r="D228" s="5">
        <v>183.024</v>
      </c>
      <c r="E228" s="5">
        <v>156.983</v>
      </c>
      <c r="F228" s="5">
        <v>83.257000000000005</v>
      </c>
      <c r="G228" s="5">
        <v>54.241999999999997</v>
      </c>
      <c r="H228" s="5">
        <v>118.288</v>
      </c>
      <c r="I228" s="26"/>
      <c r="J228" s="19">
        <v>43709</v>
      </c>
      <c r="K228" s="5">
        <f t="shared" si="14"/>
        <v>32846.188999999984</v>
      </c>
      <c r="L228" s="5">
        <f t="shared" si="14"/>
        <v>50478.694000000047</v>
      </c>
      <c r="M228" s="5">
        <f t="shared" si="14"/>
        <v>44971.163</v>
      </c>
      <c r="N228" s="5">
        <f t="shared" si="14"/>
        <v>40368.52600000002</v>
      </c>
      <c r="O228" s="5">
        <f t="shared" si="14"/>
        <v>38600.983</v>
      </c>
      <c r="P228" s="5">
        <f t="shared" si="14"/>
        <v>42004.148999999969</v>
      </c>
    </row>
    <row r="229" spans="2:21" x14ac:dyDescent="0.25">
      <c r="B229" s="19">
        <v>43739</v>
      </c>
      <c r="C229" s="5">
        <v>122.873</v>
      </c>
      <c r="D229" s="5">
        <v>177.077</v>
      </c>
      <c r="E229" s="5">
        <v>204.59299999999999</v>
      </c>
      <c r="F229" s="5">
        <v>186.74100000000001</v>
      </c>
      <c r="G229" s="5">
        <v>176.46799999999999</v>
      </c>
      <c r="H229" s="5">
        <v>169.88900000000001</v>
      </c>
      <c r="I229" s="26"/>
      <c r="J229" s="19">
        <v>43739</v>
      </c>
      <c r="K229" s="5">
        <f t="shared" si="14"/>
        <v>32969.061999999984</v>
      </c>
      <c r="L229" s="5">
        <f t="shared" si="14"/>
        <v>50655.771000000044</v>
      </c>
      <c r="M229" s="5">
        <f t="shared" si="14"/>
        <v>45175.756000000001</v>
      </c>
      <c r="N229" s="5">
        <f t="shared" si="14"/>
        <v>40555.267000000022</v>
      </c>
      <c r="O229" s="5">
        <f t="shared" si="14"/>
        <v>38777.451000000001</v>
      </c>
      <c r="P229" s="5">
        <f t="shared" si="14"/>
        <v>42174.037999999971</v>
      </c>
    </row>
    <row r="230" spans="2:21" x14ac:dyDescent="0.25">
      <c r="B230" s="19">
        <v>43770</v>
      </c>
      <c r="C230" s="5">
        <v>227.81399999999999</v>
      </c>
      <c r="D230" s="5">
        <v>225.535</v>
      </c>
      <c r="E230" s="5">
        <v>229.12100000000001</v>
      </c>
      <c r="F230" s="5">
        <v>221.79900000000001</v>
      </c>
      <c r="G230" s="5">
        <v>183.88</v>
      </c>
      <c r="H230" s="5">
        <v>211.23</v>
      </c>
      <c r="I230" s="26"/>
      <c r="J230" s="19">
        <v>43770</v>
      </c>
      <c r="K230" s="5">
        <f t="shared" ref="K230:P245" si="15">K229+C230</f>
        <v>33196.875999999982</v>
      </c>
      <c r="L230" s="5">
        <f t="shared" si="15"/>
        <v>50881.306000000048</v>
      </c>
      <c r="M230" s="5">
        <f t="shared" si="15"/>
        <v>45404.877</v>
      </c>
      <c r="N230" s="5">
        <f t="shared" si="15"/>
        <v>40777.066000000021</v>
      </c>
      <c r="O230" s="5">
        <f t="shared" si="15"/>
        <v>38961.330999999998</v>
      </c>
      <c r="P230" s="5">
        <f t="shared" si="15"/>
        <v>42385.267999999975</v>
      </c>
    </row>
    <row r="231" spans="2:21" x14ac:dyDescent="0.25">
      <c r="B231" s="19">
        <v>43800</v>
      </c>
      <c r="C231" s="5">
        <v>302.78100000000001</v>
      </c>
      <c r="D231" s="5">
        <v>239.435</v>
      </c>
      <c r="E231" s="5">
        <v>315.94299999999998</v>
      </c>
      <c r="F231" s="5">
        <v>288.37200000000001</v>
      </c>
      <c r="G231" s="5">
        <v>264.18700000000001</v>
      </c>
      <c r="H231" s="5">
        <v>286.78199999999998</v>
      </c>
      <c r="I231" s="26"/>
      <c r="J231" s="19">
        <v>43800</v>
      </c>
      <c r="K231" s="5">
        <f t="shared" si="15"/>
        <v>33499.656999999985</v>
      </c>
      <c r="L231" s="5">
        <f t="shared" si="15"/>
        <v>51120.741000000045</v>
      </c>
      <c r="M231" s="5">
        <f t="shared" si="15"/>
        <v>45720.82</v>
      </c>
      <c r="N231" s="5">
        <f t="shared" si="15"/>
        <v>41065.438000000024</v>
      </c>
      <c r="O231" s="5">
        <f t="shared" si="15"/>
        <v>39225.517999999996</v>
      </c>
      <c r="P231" s="5">
        <f t="shared" si="15"/>
        <v>42672.049999999974</v>
      </c>
      <c r="U231" s="25"/>
    </row>
    <row r="232" spans="2:21" x14ac:dyDescent="0.25">
      <c r="B232" s="19">
        <v>43831</v>
      </c>
      <c r="C232" s="5">
        <v>230.38300000000001</v>
      </c>
      <c r="D232" s="5">
        <v>107.461</v>
      </c>
      <c r="E232" s="5">
        <v>204.28899999999999</v>
      </c>
      <c r="F232" s="5">
        <v>272.02</v>
      </c>
      <c r="G232" s="5">
        <v>285.87</v>
      </c>
      <c r="H232" s="5">
        <v>206.84399999999999</v>
      </c>
      <c r="I232" s="26"/>
      <c r="J232" s="19">
        <v>43831</v>
      </c>
      <c r="K232" s="5">
        <f t="shared" si="15"/>
        <v>33730.039999999986</v>
      </c>
      <c r="L232" s="5">
        <f t="shared" si="15"/>
        <v>51228.202000000048</v>
      </c>
      <c r="M232" s="5">
        <f t="shared" si="15"/>
        <v>45925.108999999997</v>
      </c>
      <c r="N232" s="5">
        <f t="shared" si="15"/>
        <v>41337.458000000021</v>
      </c>
      <c r="O232" s="5">
        <f t="shared" si="15"/>
        <v>39511.387999999999</v>
      </c>
      <c r="P232" s="5">
        <f t="shared" si="15"/>
        <v>42878.893999999971</v>
      </c>
      <c r="U232" s="25"/>
    </row>
    <row r="233" spans="2:21" x14ac:dyDescent="0.25">
      <c r="B233" s="19">
        <v>43862</v>
      </c>
      <c r="C233" s="5">
        <v>270.74799999999999</v>
      </c>
      <c r="D233" s="5">
        <v>92.819000000000003</v>
      </c>
      <c r="E233" s="5">
        <v>217.50800000000001</v>
      </c>
      <c r="F233" s="5">
        <v>300.608</v>
      </c>
      <c r="G233" s="5">
        <v>310.78500000000003</v>
      </c>
      <c r="H233" s="5">
        <v>229.63</v>
      </c>
      <c r="I233" s="26"/>
      <c r="J233" s="19">
        <v>43862</v>
      </c>
      <c r="K233" s="5">
        <f t="shared" si="15"/>
        <v>34000.787999999986</v>
      </c>
      <c r="L233" s="5">
        <f t="shared" si="15"/>
        <v>51321.021000000052</v>
      </c>
      <c r="M233" s="5">
        <f t="shared" si="15"/>
        <v>46142.616999999998</v>
      </c>
      <c r="N233" s="5">
        <f t="shared" si="15"/>
        <v>41638.066000000021</v>
      </c>
      <c r="O233" s="5">
        <f t="shared" si="15"/>
        <v>39822.173000000003</v>
      </c>
      <c r="P233" s="5">
        <f t="shared" si="15"/>
        <v>43108.523999999969</v>
      </c>
    </row>
    <row r="234" spans="2:21" x14ac:dyDescent="0.25">
      <c r="B234" s="19">
        <v>43891</v>
      </c>
      <c r="C234" s="5">
        <v>214.08099999999999</v>
      </c>
      <c r="D234" s="5">
        <v>204.83099999999999</v>
      </c>
      <c r="E234" s="5">
        <v>248.61600000000001</v>
      </c>
      <c r="F234" s="5">
        <v>351.59399999999999</v>
      </c>
      <c r="G234" s="5">
        <v>335.99400000000003</v>
      </c>
      <c r="H234" s="5">
        <v>252.327</v>
      </c>
      <c r="I234" s="26"/>
      <c r="J234" s="19">
        <v>43891</v>
      </c>
      <c r="K234" s="5">
        <f t="shared" si="15"/>
        <v>34214.868999999984</v>
      </c>
      <c r="L234" s="5">
        <f t="shared" si="15"/>
        <v>51525.85200000005</v>
      </c>
      <c r="M234" s="5">
        <f t="shared" si="15"/>
        <v>46391.233</v>
      </c>
      <c r="N234" s="5">
        <f t="shared" si="15"/>
        <v>41989.660000000018</v>
      </c>
      <c r="O234" s="5">
        <f t="shared" si="15"/>
        <v>40158.167000000001</v>
      </c>
      <c r="P234" s="5">
        <f t="shared" si="15"/>
        <v>43360.850999999966</v>
      </c>
    </row>
    <row r="235" spans="2:21" x14ac:dyDescent="0.25">
      <c r="B235" s="19">
        <v>43922</v>
      </c>
      <c r="C235" s="5">
        <v>135.054</v>
      </c>
      <c r="D235" s="5">
        <v>278.214</v>
      </c>
      <c r="E235" s="5">
        <v>226.90600000000001</v>
      </c>
      <c r="F235" s="5">
        <v>229.66900000000001</v>
      </c>
      <c r="G235" s="5">
        <v>275.68</v>
      </c>
      <c r="H235" s="5">
        <v>229.51900000000001</v>
      </c>
      <c r="I235" s="26"/>
      <c r="J235" s="19">
        <v>43922</v>
      </c>
      <c r="K235" s="5">
        <f t="shared" si="15"/>
        <v>34349.922999999981</v>
      </c>
      <c r="L235" s="5">
        <f t="shared" si="15"/>
        <v>51804.06600000005</v>
      </c>
      <c r="M235" s="5">
        <f t="shared" si="15"/>
        <v>46618.139000000003</v>
      </c>
      <c r="N235" s="5">
        <f t="shared" si="15"/>
        <v>42219.32900000002</v>
      </c>
      <c r="O235" s="5">
        <f t="shared" si="15"/>
        <v>40433.847000000002</v>
      </c>
      <c r="P235" s="5">
        <f t="shared" si="15"/>
        <v>43590.369999999966</v>
      </c>
    </row>
    <row r="236" spans="2:21" x14ac:dyDescent="0.25">
      <c r="B236" s="19">
        <v>43952</v>
      </c>
      <c r="C236" s="5">
        <v>90.709000000000003</v>
      </c>
      <c r="D236" s="5">
        <v>380.375</v>
      </c>
      <c r="E236" s="5">
        <v>220.458</v>
      </c>
      <c r="F236" s="5">
        <v>121.504</v>
      </c>
      <c r="G236" s="5">
        <v>129.13900000000001</v>
      </c>
      <c r="H236" s="5">
        <v>209.149</v>
      </c>
      <c r="I236" s="26"/>
      <c r="J236" s="19">
        <v>43952</v>
      </c>
      <c r="K236" s="5">
        <f t="shared" si="15"/>
        <v>34440.631999999983</v>
      </c>
      <c r="L236" s="5">
        <f t="shared" si="15"/>
        <v>52184.44100000005</v>
      </c>
      <c r="M236" s="5">
        <f t="shared" si="15"/>
        <v>46838.597000000002</v>
      </c>
      <c r="N236" s="5">
        <f t="shared" si="15"/>
        <v>42340.833000000021</v>
      </c>
      <c r="O236" s="5">
        <f t="shared" si="15"/>
        <v>40562.986000000004</v>
      </c>
      <c r="P236" s="5">
        <f t="shared" si="15"/>
        <v>43799.518999999964</v>
      </c>
    </row>
    <row r="237" spans="2:21" x14ac:dyDescent="0.25">
      <c r="B237" s="19">
        <v>43983</v>
      </c>
      <c r="C237" s="5">
        <v>33.432000000000002</v>
      </c>
      <c r="D237" s="5">
        <v>317.78399999999999</v>
      </c>
      <c r="E237" s="5">
        <v>154.77199999999999</v>
      </c>
      <c r="F237" s="5">
        <v>18.969000000000001</v>
      </c>
      <c r="G237" s="5">
        <v>31.216999999999999</v>
      </c>
      <c r="H237" s="5">
        <v>131.97499999999999</v>
      </c>
      <c r="I237" s="26"/>
      <c r="J237" s="19">
        <v>43983</v>
      </c>
      <c r="K237" s="5">
        <f t="shared" si="15"/>
        <v>34474.063999999984</v>
      </c>
      <c r="L237" s="5">
        <f t="shared" si="15"/>
        <v>52502.225000000049</v>
      </c>
      <c r="M237" s="5">
        <f t="shared" si="15"/>
        <v>46993.368999999999</v>
      </c>
      <c r="N237" s="5">
        <f t="shared" si="15"/>
        <v>42359.802000000018</v>
      </c>
      <c r="O237" s="5">
        <f t="shared" si="15"/>
        <v>40594.203000000001</v>
      </c>
      <c r="P237" s="5">
        <f t="shared" si="15"/>
        <v>43931.493999999962</v>
      </c>
      <c r="U237" s="25"/>
    </row>
    <row r="238" spans="2:21" x14ac:dyDescent="0.25">
      <c r="B238" s="19">
        <v>44013</v>
      </c>
      <c r="C238" s="5">
        <v>24.556000000000001</v>
      </c>
      <c r="D238" s="5">
        <v>232.91300000000001</v>
      </c>
      <c r="E238" s="5">
        <v>158.51900000000001</v>
      </c>
      <c r="F238" s="5">
        <v>8.0630000000000006</v>
      </c>
      <c r="G238" s="5">
        <v>10.005000000000001</v>
      </c>
      <c r="H238" s="5">
        <v>104.968</v>
      </c>
      <c r="I238" s="26"/>
      <c r="J238" s="19">
        <v>44013</v>
      </c>
      <c r="K238" s="5">
        <f t="shared" si="15"/>
        <v>34498.619999999981</v>
      </c>
      <c r="L238" s="5">
        <f t="shared" si="15"/>
        <v>52735.13800000005</v>
      </c>
      <c r="M238" s="5">
        <f t="shared" si="15"/>
        <v>47151.887999999999</v>
      </c>
      <c r="N238" s="5">
        <f t="shared" si="15"/>
        <v>42367.86500000002</v>
      </c>
      <c r="O238" s="5">
        <f t="shared" si="15"/>
        <v>40604.207999999999</v>
      </c>
      <c r="P238" s="5">
        <f t="shared" si="15"/>
        <v>44036.461999999963</v>
      </c>
      <c r="U238" s="25"/>
    </row>
    <row r="239" spans="2:21" x14ac:dyDescent="0.25">
      <c r="B239" s="19">
        <v>44044</v>
      </c>
      <c r="C239" s="5">
        <v>35.670999999999999</v>
      </c>
      <c r="D239" s="5">
        <v>192.23099999999999</v>
      </c>
      <c r="E239" s="5">
        <v>105.375</v>
      </c>
      <c r="F239" s="5">
        <v>16.984000000000002</v>
      </c>
      <c r="G239" s="5">
        <v>32.598999999999997</v>
      </c>
      <c r="H239" s="5">
        <v>87.036000000000001</v>
      </c>
      <c r="I239" s="26"/>
      <c r="J239" s="19">
        <v>44044</v>
      </c>
      <c r="K239" s="5">
        <f t="shared" si="15"/>
        <v>34534.290999999983</v>
      </c>
      <c r="L239" s="5">
        <f t="shared" si="15"/>
        <v>52927.36900000005</v>
      </c>
      <c r="M239" s="5">
        <f t="shared" si="15"/>
        <v>47257.262999999999</v>
      </c>
      <c r="N239" s="5">
        <f t="shared" si="15"/>
        <v>42384.849000000017</v>
      </c>
      <c r="O239" s="5">
        <f t="shared" si="15"/>
        <v>40636.807000000001</v>
      </c>
      <c r="P239" s="5">
        <f t="shared" si="15"/>
        <v>44123.497999999963</v>
      </c>
      <c r="U239" s="25"/>
    </row>
    <row r="240" spans="2:21" x14ac:dyDescent="0.25">
      <c r="B240" s="19">
        <v>44075</v>
      </c>
      <c r="C240" s="5">
        <v>66.171999999999997</v>
      </c>
      <c r="D240" s="5">
        <v>134.10900000000001</v>
      </c>
      <c r="E240" s="5">
        <v>156.602</v>
      </c>
      <c r="F240" s="5">
        <v>61.448</v>
      </c>
      <c r="G240" s="5">
        <v>41.307000000000002</v>
      </c>
      <c r="H240" s="5">
        <v>104.66800000000001</v>
      </c>
      <c r="I240" s="26"/>
      <c r="J240" s="19">
        <v>44075</v>
      </c>
      <c r="K240" s="5">
        <f t="shared" si="15"/>
        <v>34600.462999999982</v>
      </c>
      <c r="L240" s="5">
        <f t="shared" si="15"/>
        <v>53061.478000000046</v>
      </c>
      <c r="M240" s="5">
        <f t="shared" si="15"/>
        <v>47413.864999999998</v>
      </c>
      <c r="N240" s="5">
        <f t="shared" si="15"/>
        <v>42446.297000000013</v>
      </c>
      <c r="O240" s="5">
        <f t="shared" si="15"/>
        <v>40678.114000000001</v>
      </c>
      <c r="P240" s="5">
        <f t="shared" si="15"/>
        <v>44228.165999999961</v>
      </c>
    </row>
    <row r="241" spans="2:16" x14ac:dyDescent="0.25">
      <c r="B241" s="19">
        <v>44105</v>
      </c>
      <c r="C241" s="5">
        <v>102.614</v>
      </c>
      <c r="D241" s="5">
        <v>127.669</v>
      </c>
      <c r="E241" s="5">
        <v>158.22499999999999</v>
      </c>
      <c r="F241" s="5">
        <v>155.398</v>
      </c>
      <c r="G241" s="5">
        <v>153.172</v>
      </c>
      <c r="H241" s="5">
        <v>130.56899999999999</v>
      </c>
      <c r="I241" s="26"/>
      <c r="J241" s="19">
        <v>44105</v>
      </c>
      <c r="K241" s="5">
        <f t="shared" si="15"/>
        <v>34703.076999999983</v>
      </c>
      <c r="L241" s="5">
        <f t="shared" si="15"/>
        <v>53189.147000000048</v>
      </c>
      <c r="M241" s="5">
        <f t="shared" si="15"/>
        <v>47572.09</v>
      </c>
      <c r="N241" s="5">
        <f t="shared" si="15"/>
        <v>42601.695000000014</v>
      </c>
      <c r="O241" s="5">
        <f t="shared" si="15"/>
        <v>40831.286</v>
      </c>
      <c r="P241" s="5">
        <f t="shared" si="15"/>
        <v>44358.734999999964</v>
      </c>
    </row>
    <row r="242" spans="2:16" x14ac:dyDescent="0.25">
      <c r="B242" s="19">
        <v>44136</v>
      </c>
      <c r="C242" s="5">
        <v>134.12299999999999</v>
      </c>
      <c r="D242" s="5">
        <v>209.89699999999999</v>
      </c>
      <c r="E242" s="5">
        <v>204.857</v>
      </c>
      <c r="F242" s="5">
        <v>219.02500000000001</v>
      </c>
      <c r="G242" s="5">
        <v>214.07400000000001</v>
      </c>
      <c r="H242" s="5">
        <v>193.422</v>
      </c>
      <c r="I242" s="26"/>
      <c r="J242" s="19">
        <v>44136</v>
      </c>
      <c r="K242" s="5">
        <f t="shared" si="15"/>
        <v>34837.199999999983</v>
      </c>
      <c r="L242" s="5">
        <f t="shared" si="15"/>
        <v>53399.044000000045</v>
      </c>
      <c r="M242" s="5">
        <f t="shared" si="15"/>
        <v>47776.947</v>
      </c>
      <c r="N242" s="5">
        <f t="shared" si="15"/>
        <v>42820.720000000016</v>
      </c>
      <c r="O242" s="5">
        <f t="shared" si="15"/>
        <v>41045.360000000001</v>
      </c>
      <c r="P242" s="5">
        <f t="shared" si="15"/>
        <v>44552.156999999963</v>
      </c>
    </row>
    <row r="243" spans="2:16" x14ac:dyDescent="0.25">
      <c r="B243" s="19">
        <v>44166</v>
      </c>
      <c r="C243" s="5">
        <v>250.62299999999999</v>
      </c>
      <c r="D243" s="5">
        <v>210.88800000000001</v>
      </c>
      <c r="E243" s="5">
        <v>259.392</v>
      </c>
      <c r="F243" s="5">
        <v>294.76600000000002</v>
      </c>
      <c r="G243" s="5">
        <v>259.91800000000001</v>
      </c>
      <c r="H243" s="5">
        <v>247.48500000000001</v>
      </c>
      <c r="I243" s="26"/>
      <c r="J243" s="19">
        <v>44166</v>
      </c>
      <c r="K243" s="5">
        <f t="shared" si="15"/>
        <v>35087.822999999982</v>
      </c>
      <c r="L243" s="5">
        <f t="shared" si="15"/>
        <v>53609.932000000044</v>
      </c>
      <c r="M243" s="5">
        <f t="shared" si="15"/>
        <v>48036.339</v>
      </c>
      <c r="N243" s="5">
        <f t="shared" si="15"/>
        <v>43115.486000000019</v>
      </c>
      <c r="O243" s="5">
        <f t="shared" si="15"/>
        <v>41305.277999999998</v>
      </c>
      <c r="P243" s="5">
        <f t="shared" si="15"/>
        <v>44799.641999999963</v>
      </c>
    </row>
    <row r="244" spans="2:16" x14ac:dyDescent="0.25">
      <c r="B244" s="19">
        <v>44197</v>
      </c>
      <c r="C244" s="5">
        <v>291.35700000000003</v>
      </c>
      <c r="D244" s="5">
        <v>282.28199999999998</v>
      </c>
      <c r="E244" s="5">
        <v>282.12400000000002</v>
      </c>
      <c r="F244" s="5">
        <v>308.21800000000002</v>
      </c>
      <c r="G244" s="5">
        <v>302.15300000000002</v>
      </c>
      <c r="H244" s="5">
        <v>286.78100000000001</v>
      </c>
      <c r="I244" s="26"/>
      <c r="J244" s="19">
        <v>44197</v>
      </c>
      <c r="K244" s="5">
        <f t="shared" si="15"/>
        <v>35379.179999999986</v>
      </c>
      <c r="L244" s="5">
        <f t="shared" si="15"/>
        <v>53892.214000000044</v>
      </c>
      <c r="M244" s="5">
        <f t="shared" si="15"/>
        <v>48318.463000000003</v>
      </c>
      <c r="N244" s="5">
        <f t="shared" si="15"/>
        <v>43423.70400000002</v>
      </c>
      <c r="O244" s="5">
        <f t="shared" si="15"/>
        <v>41607.430999999997</v>
      </c>
      <c r="P244" s="5">
        <f t="shared" si="15"/>
        <v>45086.422999999966</v>
      </c>
    </row>
    <row r="245" spans="2:16" x14ac:dyDescent="0.25">
      <c r="B245" s="19">
        <v>44228</v>
      </c>
      <c r="C245" s="5">
        <v>295.14100000000002</v>
      </c>
      <c r="D245" s="5">
        <v>181.767</v>
      </c>
      <c r="E245" s="5">
        <v>259.173</v>
      </c>
      <c r="F245" s="5">
        <v>382.98200000000003</v>
      </c>
      <c r="G245" s="5">
        <v>367.87</v>
      </c>
      <c r="H245" s="5">
        <v>282.73700000000002</v>
      </c>
      <c r="I245" s="26"/>
      <c r="J245" s="19">
        <v>44228</v>
      </c>
      <c r="K245" s="5">
        <f t="shared" si="15"/>
        <v>35674.320999999989</v>
      </c>
      <c r="L245" s="5">
        <f t="shared" si="15"/>
        <v>54073.981000000043</v>
      </c>
      <c r="M245" s="5">
        <f t="shared" si="15"/>
        <v>48577.636000000006</v>
      </c>
      <c r="N245" s="5">
        <f t="shared" si="15"/>
        <v>43806.686000000023</v>
      </c>
      <c r="O245" s="5">
        <f t="shared" si="15"/>
        <v>41975.300999999999</v>
      </c>
      <c r="P245" s="5">
        <f t="shared" si="15"/>
        <v>45369.159999999967</v>
      </c>
    </row>
    <row r="246" spans="2:16" x14ac:dyDescent="0.25">
      <c r="B246" s="19">
        <v>44256</v>
      </c>
      <c r="C246" s="5">
        <v>258.68900000000002</v>
      </c>
      <c r="D246" s="5">
        <v>239.959</v>
      </c>
      <c r="E246" s="5">
        <v>341.44499999999999</v>
      </c>
      <c r="F246" s="5">
        <v>380.25900000000001</v>
      </c>
      <c r="G246" s="5">
        <v>358.59399999999999</v>
      </c>
      <c r="H246" s="5">
        <v>320.702</v>
      </c>
      <c r="I246" s="26"/>
      <c r="J246" s="19">
        <v>44256</v>
      </c>
      <c r="K246" s="5">
        <f t="shared" ref="K246:P255" si="16">K245+C246</f>
        <v>35933.009999999987</v>
      </c>
      <c r="L246" s="5">
        <f t="shared" si="16"/>
        <v>54313.940000000046</v>
      </c>
      <c r="M246" s="5">
        <f t="shared" si="16"/>
        <v>48919.081000000006</v>
      </c>
      <c r="N246" s="5">
        <f t="shared" si="16"/>
        <v>44186.945000000022</v>
      </c>
      <c r="O246" s="5">
        <f t="shared" si="16"/>
        <v>42333.894999999997</v>
      </c>
      <c r="P246" s="5">
        <f t="shared" si="16"/>
        <v>45689.861999999965</v>
      </c>
    </row>
    <row r="247" spans="2:16" x14ac:dyDescent="0.25">
      <c r="B247" s="19">
        <v>44287</v>
      </c>
      <c r="C247" s="5">
        <v>181.72800000000001</v>
      </c>
      <c r="D247" s="5">
        <v>350.9</v>
      </c>
      <c r="E247" s="5">
        <v>263.642</v>
      </c>
      <c r="F247" s="5">
        <v>230.69900000000001</v>
      </c>
      <c r="G247" s="5">
        <v>258.33800000000002</v>
      </c>
      <c r="H247" s="5">
        <v>257.78800000000001</v>
      </c>
      <c r="I247" s="26"/>
      <c r="J247" s="19">
        <v>44287</v>
      </c>
      <c r="K247" s="5">
        <f t="shared" si="16"/>
        <v>36114.73799999999</v>
      </c>
      <c r="L247" s="5">
        <f t="shared" si="16"/>
        <v>54664.840000000047</v>
      </c>
      <c r="M247" s="5">
        <f t="shared" si="16"/>
        <v>49182.723000000005</v>
      </c>
      <c r="N247" s="5">
        <f t="shared" si="16"/>
        <v>44417.644000000022</v>
      </c>
      <c r="O247" s="5">
        <f t="shared" si="16"/>
        <v>42592.233</v>
      </c>
      <c r="P247" s="5">
        <f t="shared" si="16"/>
        <v>45947.649999999965</v>
      </c>
    </row>
    <row r="248" spans="2:16" x14ac:dyDescent="0.25">
      <c r="B248" s="19">
        <v>44317</v>
      </c>
      <c r="C248" s="5">
        <v>76.813999999999993</v>
      </c>
      <c r="D248" s="5">
        <v>304.31299999999999</v>
      </c>
      <c r="E248" s="5">
        <v>183.62100000000001</v>
      </c>
      <c r="F248" s="5">
        <v>61.875</v>
      </c>
      <c r="G248" s="5">
        <v>77.328999999999994</v>
      </c>
      <c r="H248" s="5">
        <v>163.22900000000001</v>
      </c>
      <c r="I248" s="26"/>
      <c r="J248" s="19">
        <v>44317</v>
      </c>
      <c r="K248" s="5">
        <f t="shared" si="16"/>
        <v>36191.551999999989</v>
      </c>
      <c r="L248" s="5">
        <f t="shared" si="16"/>
        <v>54969.153000000049</v>
      </c>
      <c r="M248" s="5">
        <f t="shared" si="16"/>
        <v>49366.344000000005</v>
      </c>
      <c r="N248" s="5">
        <f t="shared" si="16"/>
        <v>44479.519000000022</v>
      </c>
      <c r="O248" s="5">
        <f t="shared" si="16"/>
        <v>42669.561999999998</v>
      </c>
      <c r="P248" s="5">
        <f t="shared" si="16"/>
        <v>46110.878999999964</v>
      </c>
    </row>
    <row r="249" spans="2:16" x14ac:dyDescent="0.25">
      <c r="B249" s="19">
        <v>44348</v>
      </c>
      <c r="C249" s="5">
        <v>53.709000000000003</v>
      </c>
      <c r="D249" s="5">
        <v>315.221</v>
      </c>
      <c r="E249" s="5">
        <v>162.988</v>
      </c>
      <c r="F249" s="5">
        <v>21.332999999999998</v>
      </c>
      <c r="G249" s="5">
        <v>33.896000000000001</v>
      </c>
      <c r="H249" s="5">
        <v>135.505</v>
      </c>
      <c r="I249" s="26"/>
      <c r="J249" s="19">
        <v>44348</v>
      </c>
      <c r="K249" s="5">
        <f t="shared" si="16"/>
        <v>36245.260999999991</v>
      </c>
      <c r="L249" s="5">
        <f t="shared" si="16"/>
        <v>55284.374000000047</v>
      </c>
      <c r="M249" s="5">
        <f t="shared" si="16"/>
        <v>49529.332000000002</v>
      </c>
      <c r="N249" s="5">
        <f t="shared" si="16"/>
        <v>44500.852000000021</v>
      </c>
      <c r="O249" s="5">
        <f t="shared" si="16"/>
        <v>42703.457999999999</v>
      </c>
      <c r="P249" s="5">
        <f t="shared" si="16"/>
        <v>46246.383999999962</v>
      </c>
    </row>
    <row r="250" spans="2:16" x14ac:dyDescent="0.25">
      <c r="B250" s="19">
        <v>44378</v>
      </c>
      <c r="C250" s="5">
        <v>11.77</v>
      </c>
      <c r="D250" s="5">
        <v>240.63900000000001</v>
      </c>
      <c r="E250" s="5">
        <v>104.711</v>
      </c>
      <c r="F250" s="5">
        <v>12.877000000000001</v>
      </c>
      <c r="G250" s="5">
        <v>26.678000000000001</v>
      </c>
      <c r="H250" s="5">
        <v>97.197000000000003</v>
      </c>
      <c r="I250" s="26"/>
      <c r="J250" s="19">
        <v>44378</v>
      </c>
      <c r="K250" s="5">
        <f t="shared" si="16"/>
        <v>36257.030999999988</v>
      </c>
      <c r="L250" s="5">
        <f t="shared" si="16"/>
        <v>55525.01300000005</v>
      </c>
      <c r="M250" s="5">
        <f t="shared" si="16"/>
        <v>49634.043000000005</v>
      </c>
      <c r="N250" s="5">
        <f t="shared" si="16"/>
        <v>44513.729000000021</v>
      </c>
      <c r="O250" s="5">
        <f t="shared" si="16"/>
        <v>42730.135999999999</v>
      </c>
      <c r="P250" s="5">
        <f t="shared" si="16"/>
        <v>46343.580999999962</v>
      </c>
    </row>
    <row r="251" spans="2:16" x14ac:dyDescent="0.25">
      <c r="B251" s="19">
        <v>44409</v>
      </c>
      <c r="C251" s="5">
        <v>27.635999999999999</v>
      </c>
      <c r="D251" s="5">
        <v>212.59100000000001</v>
      </c>
      <c r="E251" s="5">
        <v>130.74600000000001</v>
      </c>
      <c r="F251" s="5">
        <v>25.594999999999999</v>
      </c>
      <c r="G251" s="5">
        <v>24.707999999999998</v>
      </c>
      <c r="H251" s="5">
        <v>97.326999999999998</v>
      </c>
      <c r="I251" s="26"/>
      <c r="J251" s="19">
        <v>44409</v>
      </c>
      <c r="K251" s="5">
        <f t="shared" si="16"/>
        <v>36284.666999999987</v>
      </c>
      <c r="L251" s="5">
        <f t="shared" si="16"/>
        <v>55737.60400000005</v>
      </c>
      <c r="M251" s="5">
        <f t="shared" si="16"/>
        <v>49764.789000000004</v>
      </c>
      <c r="N251" s="5">
        <f t="shared" si="16"/>
        <v>44539.324000000022</v>
      </c>
      <c r="O251" s="5">
        <f t="shared" si="16"/>
        <v>42754.843999999997</v>
      </c>
      <c r="P251" s="5">
        <f t="shared" si="16"/>
        <v>46440.907999999959</v>
      </c>
    </row>
    <row r="252" spans="2:16" x14ac:dyDescent="0.25">
      <c r="B252" s="19">
        <v>44440</v>
      </c>
      <c r="C252" s="5">
        <v>69.653000000000006</v>
      </c>
      <c r="D252" s="5">
        <v>196.273</v>
      </c>
      <c r="E252" s="5">
        <v>148.714</v>
      </c>
      <c r="F252" s="5">
        <v>117.02</v>
      </c>
      <c r="G252" s="5">
        <v>84.692999999999998</v>
      </c>
      <c r="H252" s="5">
        <v>122.518</v>
      </c>
      <c r="I252" s="26"/>
      <c r="J252" s="19">
        <v>44440</v>
      </c>
      <c r="K252" s="5">
        <f t="shared" si="16"/>
        <v>36354.319999999985</v>
      </c>
      <c r="L252" s="5">
        <f t="shared" si="16"/>
        <v>55933.877000000051</v>
      </c>
      <c r="M252" s="5">
        <f t="shared" si="16"/>
        <v>49913.503000000004</v>
      </c>
      <c r="N252" s="5">
        <f t="shared" si="16"/>
        <v>44656.344000000019</v>
      </c>
      <c r="O252" s="5">
        <f t="shared" si="16"/>
        <v>42839.536999999997</v>
      </c>
      <c r="P252" s="5">
        <f t="shared" si="16"/>
        <v>46563.425999999956</v>
      </c>
    </row>
    <row r="253" spans="2:16" x14ac:dyDescent="0.25">
      <c r="B253" s="19">
        <v>44470</v>
      </c>
      <c r="C253" s="5">
        <v>112.126</v>
      </c>
      <c r="D253" s="5">
        <v>169.821</v>
      </c>
      <c r="E253" s="5">
        <v>181.69</v>
      </c>
      <c r="F253" s="5">
        <v>149.173</v>
      </c>
      <c r="G253" s="5">
        <v>156.166</v>
      </c>
      <c r="H253" s="5">
        <v>152.453</v>
      </c>
      <c r="I253" s="26"/>
      <c r="J253" s="19">
        <v>44470</v>
      </c>
      <c r="K253" s="5">
        <f t="shared" si="16"/>
        <v>36466.445999999982</v>
      </c>
      <c r="L253" s="5">
        <f t="shared" si="16"/>
        <v>56103.698000000055</v>
      </c>
      <c r="M253" s="5">
        <f t="shared" si="16"/>
        <v>50095.193000000007</v>
      </c>
      <c r="N253" s="5">
        <f t="shared" si="16"/>
        <v>44805.517000000022</v>
      </c>
      <c r="O253" s="5">
        <f t="shared" si="16"/>
        <v>42995.702999999994</v>
      </c>
      <c r="P253" s="5">
        <f t="shared" si="16"/>
        <v>46715.878999999957</v>
      </c>
    </row>
    <row r="254" spans="2:16" x14ac:dyDescent="0.25">
      <c r="B254" s="19">
        <v>44501</v>
      </c>
      <c r="C254" s="5">
        <v>244.57900000000001</v>
      </c>
      <c r="D254" s="5">
        <v>213.876</v>
      </c>
      <c r="E254" s="5">
        <v>215.21799999999999</v>
      </c>
      <c r="F254" s="5">
        <v>306.99799999999999</v>
      </c>
      <c r="G254" s="5">
        <v>272.19099999999997</v>
      </c>
      <c r="H254" s="5">
        <v>232.81800000000001</v>
      </c>
      <c r="I254" s="26"/>
      <c r="J254" s="19">
        <v>44501</v>
      </c>
      <c r="K254" s="5">
        <f t="shared" si="16"/>
        <v>36711.02499999998</v>
      </c>
      <c r="L254" s="5">
        <f t="shared" si="16"/>
        <v>56317.574000000051</v>
      </c>
      <c r="M254" s="5">
        <f t="shared" si="16"/>
        <v>50310.411000000007</v>
      </c>
      <c r="N254" s="5">
        <f t="shared" si="16"/>
        <v>45112.515000000021</v>
      </c>
      <c r="O254" s="5">
        <f t="shared" si="16"/>
        <v>43267.893999999993</v>
      </c>
      <c r="P254" s="5">
        <f t="shared" si="16"/>
        <v>46948.696999999956</v>
      </c>
    </row>
    <row r="255" spans="2:16" x14ac:dyDescent="0.25">
      <c r="B255" s="19">
        <v>44531</v>
      </c>
      <c r="C255" s="5">
        <v>324.30200000000002</v>
      </c>
      <c r="D255" s="5">
        <v>255.86500000000001</v>
      </c>
      <c r="E255" s="5">
        <v>263.63</v>
      </c>
      <c r="F255" s="5">
        <v>413.88299999999998</v>
      </c>
      <c r="G255" s="5">
        <v>367.80799999999999</v>
      </c>
      <c r="H255" s="5">
        <v>294.79500000000002</v>
      </c>
      <c r="I255" s="26"/>
      <c r="J255" s="19">
        <v>44531</v>
      </c>
      <c r="K255" s="5">
        <f t="shared" si="16"/>
        <v>37035.326999999983</v>
      </c>
      <c r="L255" s="5">
        <f t="shared" si="16"/>
        <v>56573.439000000049</v>
      </c>
      <c r="M255" s="5">
        <f t="shared" si="16"/>
        <v>50574.041000000005</v>
      </c>
      <c r="N255" s="5">
        <f t="shared" si="16"/>
        <v>45526.398000000023</v>
      </c>
      <c r="O255" s="5">
        <f t="shared" si="16"/>
        <v>43635.70199999999</v>
      </c>
      <c r="P255" s="5">
        <f t="shared" si="16"/>
        <v>47243.491999999955</v>
      </c>
    </row>
    <row r="256" spans="2:16" x14ac:dyDescent="0.25">
      <c r="B256" s="27"/>
      <c r="J256" s="27"/>
    </row>
    <row r="257" spans="2:10" x14ac:dyDescent="0.25">
      <c r="B257" s="27"/>
      <c r="J257" s="27"/>
    </row>
    <row r="258" spans="2:10" x14ac:dyDescent="0.25">
      <c r="B258" s="27"/>
      <c r="J258" s="27"/>
    </row>
    <row r="259" spans="2:10" x14ac:dyDescent="0.25">
      <c r="B259" s="27"/>
      <c r="J259" s="27"/>
    </row>
    <row r="260" spans="2:10" x14ac:dyDescent="0.25">
      <c r="B260" s="27"/>
      <c r="J260" s="27"/>
    </row>
    <row r="261" spans="2:10" x14ac:dyDescent="0.25">
      <c r="B261" s="27"/>
      <c r="J261" s="27"/>
    </row>
    <row r="262" spans="2:10" x14ac:dyDescent="0.25">
      <c r="B262" s="27"/>
      <c r="J262" s="27"/>
    </row>
    <row r="263" spans="2:10" x14ac:dyDescent="0.25">
      <c r="B263" s="27"/>
      <c r="J263" s="27"/>
    </row>
    <row r="264" spans="2:10" x14ac:dyDescent="0.25">
      <c r="B264" s="27"/>
      <c r="J264" s="27"/>
    </row>
    <row r="265" spans="2:10" x14ac:dyDescent="0.25">
      <c r="B265" s="27"/>
      <c r="J265" s="27"/>
    </row>
    <row r="266" spans="2:10" x14ac:dyDescent="0.25">
      <c r="B266" s="27"/>
      <c r="J266" s="27"/>
    </row>
    <row r="267" spans="2:10" x14ac:dyDescent="0.25">
      <c r="B267" s="27"/>
      <c r="J267" s="27"/>
    </row>
    <row r="268" spans="2:10" x14ac:dyDescent="0.25">
      <c r="B268" s="27"/>
      <c r="J268" s="27"/>
    </row>
    <row r="269" spans="2:10" x14ac:dyDescent="0.25">
      <c r="B269" s="27"/>
      <c r="J269" s="27"/>
    </row>
    <row r="270" spans="2:10" x14ac:dyDescent="0.25">
      <c r="B270" s="27"/>
      <c r="J270" s="27"/>
    </row>
    <row r="271" spans="2:10" x14ac:dyDescent="0.25">
      <c r="B271" s="27"/>
      <c r="J271" s="27"/>
    </row>
    <row r="272" spans="2:10" x14ac:dyDescent="0.25">
      <c r="B272" s="27"/>
      <c r="J272" s="27"/>
    </row>
    <row r="273" spans="2:10" x14ac:dyDescent="0.25">
      <c r="B273" s="27"/>
      <c r="J273" s="27"/>
    </row>
    <row r="274" spans="2:10" x14ac:dyDescent="0.25">
      <c r="B274" s="27"/>
      <c r="J274" s="27"/>
    </row>
    <row r="275" spans="2:10" x14ac:dyDescent="0.25">
      <c r="B275" s="27"/>
      <c r="J275" s="27"/>
    </row>
    <row r="276" spans="2:10" x14ac:dyDescent="0.25">
      <c r="B276" s="27"/>
      <c r="J276" s="27"/>
    </row>
    <row r="277" spans="2:10" x14ac:dyDescent="0.25">
      <c r="B277" s="27"/>
      <c r="J277" s="27"/>
    </row>
    <row r="278" spans="2:10" x14ac:dyDescent="0.25">
      <c r="B278" s="27"/>
      <c r="J278" s="27"/>
    </row>
    <row r="279" spans="2:10" x14ac:dyDescent="0.25">
      <c r="B279" s="27"/>
      <c r="J279" s="27"/>
    </row>
    <row r="280" spans="2:10" x14ac:dyDescent="0.25">
      <c r="B280" s="27"/>
      <c r="J280" s="27"/>
    </row>
    <row r="281" spans="2:10" x14ac:dyDescent="0.25">
      <c r="B281" s="27"/>
      <c r="J281" s="27"/>
    </row>
    <row r="282" spans="2:10" x14ac:dyDescent="0.25">
      <c r="B282" s="27"/>
      <c r="J282" s="27"/>
    </row>
    <row r="283" spans="2:10" x14ac:dyDescent="0.25">
      <c r="B283" s="27"/>
      <c r="J283" s="27"/>
    </row>
    <row r="284" spans="2:10" x14ac:dyDescent="0.25">
      <c r="B284" s="27"/>
      <c r="J284" s="27"/>
    </row>
    <row r="285" spans="2:10" x14ac:dyDescent="0.25">
      <c r="B285" s="27"/>
      <c r="J285" s="27"/>
    </row>
    <row r="286" spans="2:10" x14ac:dyDescent="0.25">
      <c r="B286" s="27"/>
      <c r="J286" s="27"/>
    </row>
    <row r="287" spans="2:10" x14ac:dyDescent="0.25">
      <c r="B287" s="27"/>
      <c r="J287" s="27"/>
    </row>
    <row r="288" spans="2:10" x14ac:dyDescent="0.25">
      <c r="B288" s="27"/>
      <c r="J288" s="27"/>
    </row>
    <row r="289" spans="2:10" x14ac:dyDescent="0.25">
      <c r="B289" s="27"/>
      <c r="J289" s="27"/>
    </row>
    <row r="290" spans="2:10" x14ac:dyDescent="0.25">
      <c r="B290" s="27"/>
      <c r="J290" s="27"/>
    </row>
    <row r="291" spans="2:10" x14ac:dyDescent="0.25">
      <c r="B291" s="27"/>
      <c r="J291" s="27"/>
    </row>
    <row r="292" spans="2:10" x14ac:dyDescent="0.25">
      <c r="B292" s="27"/>
      <c r="J292" s="27"/>
    </row>
    <row r="293" spans="2:10" x14ac:dyDescent="0.25">
      <c r="B293" s="27"/>
      <c r="J293" s="27"/>
    </row>
    <row r="294" spans="2:10" x14ac:dyDescent="0.25">
      <c r="B294" s="27"/>
      <c r="J294" s="27"/>
    </row>
    <row r="295" spans="2:10" x14ac:dyDescent="0.25">
      <c r="B295" s="27"/>
      <c r="J295" s="27"/>
    </row>
    <row r="296" spans="2:10" x14ac:dyDescent="0.25">
      <c r="B296" s="27"/>
      <c r="J296" s="27"/>
    </row>
    <row r="297" spans="2:10" x14ac:dyDescent="0.25">
      <c r="B297" s="27"/>
      <c r="J297" s="27"/>
    </row>
    <row r="298" spans="2:10" x14ac:dyDescent="0.25">
      <c r="B298" s="27"/>
      <c r="J298" s="27"/>
    </row>
    <row r="299" spans="2:10" x14ac:dyDescent="0.25">
      <c r="B299" s="27"/>
      <c r="J299" s="27"/>
    </row>
    <row r="300" spans="2:10" x14ac:dyDescent="0.25">
      <c r="B300" s="27"/>
      <c r="J300" s="27"/>
    </row>
    <row r="301" spans="2:10" x14ac:dyDescent="0.25">
      <c r="B301" s="27"/>
      <c r="J301" s="27"/>
    </row>
    <row r="302" spans="2:10" x14ac:dyDescent="0.25">
      <c r="B302" s="27"/>
      <c r="J302" s="27"/>
    </row>
    <row r="303" spans="2:10" x14ac:dyDescent="0.25">
      <c r="B303" s="27"/>
      <c r="J303" s="27"/>
    </row>
    <row r="304" spans="2:10" x14ac:dyDescent="0.25">
      <c r="B304" s="27"/>
      <c r="J304" s="27"/>
    </row>
    <row r="305" spans="2:10" x14ac:dyDescent="0.25">
      <c r="B305" s="27"/>
      <c r="J305" s="27"/>
    </row>
    <row r="306" spans="2:10" x14ac:dyDescent="0.25">
      <c r="B306" s="27"/>
      <c r="J306" s="27"/>
    </row>
    <row r="307" spans="2:10" x14ac:dyDescent="0.25">
      <c r="B307" s="27"/>
      <c r="J307" s="27"/>
    </row>
    <row r="308" spans="2:10" x14ac:dyDescent="0.25">
      <c r="B308" s="27"/>
      <c r="J308" s="27"/>
    </row>
    <row r="309" spans="2:10" x14ac:dyDescent="0.25">
      <c r="B309" s="27"/>
      <c r="J309" s="27"/>
    </row>
    <row r="310" spans="2:10" x14ac:dyDescent="0.25">
      <c r="B310" s="27"/>
      <c r="J310" s="27"/>
    </row>
    <row r="311" spans="2:10" x14ac:dyDescent="0.25">
      <c r="B311" s="27"/>
      <c r="J311" s="27"/>
    </row>
    <row r="312" spans="2:10" x14ac:dyDescent="0.25">
      <c r="B312" s="27"/>
      <c r="J312" s="27"/>
    </row>
    <row r="313" spans="2:10" x14ac:dyDescent="0.25">
      <c r="B313" s="27"/>
      <c r="J313" s="27"/>
    </row>
    <row r="314" spans="2:10" x14ac:dyDescent="0.25">
      <c r="B314" s="27"/>
      <c r="J314" s="27"/>
    </row>
    <row r="315" spans="2:10" x14ac:dyDescent="0.25">
      <c r="B315" s="27"/>
      <c r="J315" s="27"/>
    </row>
    <row r="316" spans="2:10" x14ac:dyDescent="0.25">
      <c r="B316" s="27"/>
      <c r="J316" s="27"/>
    </row>
    <row r="317" spans="2:10" x14ac:dyDescent="0.25">
      <c r="B317" s="27"/>
      <c r="J317" s="27"/>
    </row>
    <row r="318" spans="2:10" x14ac:dyDescent="0.25">
      <c r="B318" s="27"/>
      <c r="J318" s="27"/>
    </row>
    <row r="319" spans="2:10" x14ac:dyDescent="0.25">
      <c r="B319" s="27"/>
      <c r="J319" s="27"/>
    </row>
    <row r="320" spans="2:10" x14ac:dyDescent="0.25">
      <c r="B320" s="27"/>
      <c r="J320" s="27"/>
    </row>
    <row r="321" spans="2:10" x14ac:dyDescent="0.25">
      <c r="B321" s="27"/>
      <c r="J321" s="27"/>
    </row>
    <row r="322" spans="2:10" x14ac:dyDescent="0.25">
      <c r="B322" s="27"/>
      <c r="J322" s="27"/>
    </row>
    <row r="323" spans="2:10" x14ac:dyDescent="0.25">
      <c r="B323" s="27"/>
      <c r="J323" s="27"/>
    </row>
    <row r="324" spans="2:10" x14ac:dyDescent="0.25">
      <c r="B324" s="27"/>
      <c r="J324" s="27"/>
    </row>
    <row r="325" spans="2:10" x14ac:dyDescent="0.25">
      <c r="B325" s="27"/>
      <c r="J325" s="27"/>
    </row>
    <row r="326" spans="2:10" x14ac:dyDescent="0.25">
      <c r="B326" s="27"/>
      <c r="J326" s="27"/>
    </row>
    <row r="327" spans="2:10" x14ac:dyDescent="0.25">
      <c r="B327" s="27"/>
      <c r="J327" s="27"/>
    </row>
    <row r="328" spans="2:10" x14ac:dyDescent="0.25">
      <c r="B328" s="27"/>
      <c r="J328" s="27"/>
    </row>
    <row r="329" spans="2:10" x14ac:dyDescent="0.25">
      <c r="B329" s="27"/>
      <c r="J329" s="27"/>
    </row>
    <row r="330" spans="2:10" x14ac:dyDescent="0.25">
      <c r="B330" s="27"/>
      <c r="J330" s="27"/>
    </row>
    <row r="331" spans="2:10" x14ac:dyDescent="0.25">
      <c r="B331" s="27"/>
      <c r="J331" s="27"/>
    </row>
    <row r="332" spans="2:10" x14ac:dyDescent="0.25">
      <c r="B332" s="27"/>
      <c r="J332" s="27"/>
    </row>
    <row r="333" spans="2:10" x14ac:dyDescent="0.25">
      <c r="B333" s="27"/>
      <c r="J333" s="27"/>
    </row>
    <row r="334" spans="2:10" x14ac:dyDescent="0.25">
      <c r="B334" s="27"/>
      <c r="J334" s="27"/>
    </row>
    <row r="335" spans="2:10" x14ac:dyDescent="0.25">
      <c r="B335" s="27"/>
      <c r="J335" s="27"/>
    </row>
    <row r="336" spans="2:10" x14ac:dyDescent="0.25">
      <c r="B336" s="27"/>
      <c r="J336" s="27"/>
    </row>
    <row r="337" spans="2:10" x14ac:dyDescent="0.25">
      <c r="B337" s="27"/>
      <c r="J337" s="27"/>
    </row>
    <row r="338" spans="2:10" x14ac:dyDescent="0.25">
      <c r="B338" s="27"/>
      <c r="J338" s="27"/>
    </row>
    <row r="339" spans="2:10" x14ac:dyDescent="0.25">
      <c r="B339" s="27"/>
      <c r="J339" s="27"/>
    </row>
    <row r="340" spans="2:10" x14ac:dyDescent="0.25">
      <c r="B340" s="27"/>
      <c r="J340" s="27"/>
    </row>
    <row r="341" spans="2:10" x14ac:dyDescent="0.25">
      <c r="B341" s="27"/>
      <c r="J341" s="27"/>
    </row>
    <row r="342" spans="2:10" x14ac:dyDescent="0.25">
      <c r="B342" s="27"/>
      <c r="J342" s="27"/>
    </row>
    <row r="343" spans="2:10" x14ac:dyDescent="0.25">
      <c r="B343" s="27"/>
      <c r="J343" s="27"/>
    </row>
    <row r="344" spans="2:10" x14ac:dyDescent="0.25">
      <c r="B344" s="27"/>
      <c r="J344" s="27"/>
    </row>
    <row r="345" spans="2:10" x14ac:dyDescent="0.25">
      <c r="B345" s="27"/>
      <c r="J345" s="27"/>
    </row>
    <row r="346" spans="2:10" x14ac:dyDescent="0.25">
      <c r="B346" s="27"/>
      <c r="J346" s="27"/>
    </row>
    <row r="347" spans="2:10" x14ac:dyDescent="0.25">
      <c r="B347" s="27"/>
      <c r="J347" s="27"/>
    </row>
    <row r="348" spans="2:10" x14ac:dyDescent="0.25">
      <c r="B348" s="27"/>
      <c r="J348" s="27"/>
    </row>
    <row r="349" spans="2:10" x14ac:dyDescent="0.25">
      <c r="B349" s="27"/>
      <c r="J349" s="27"/>
    </row>
    <row r="350" spans="2:10" x14ac:dyDescent="0.25">
      <c r="B350" s="27"/>
      <c r="J350" s="27"/>
    </row>
    <row r="351" spans="2:10" x14ac:dyDescent="0.25">
      <c r="B351" s="27"/>
      <c r="J351" s="27"/>
    </row>
    <row r="352" spans="2:10" x14ac:dyDescent="0.25">
      <c r="B352" s="27"/>
      <c r="J352" s="27"/>
    </row>
    <row r="353" spans="2:10" x14ac:dyDescent="0.25">
      <c r="B353" s="27"/>
      <c r="J353" s="27"/>
    </row>
    <row r="354" spans="2:10" x14ac:dyDescent="0.25">
      <c r="B354" s="27"/>
      <c r="J354" s="27"/>
    </row>
    <row r="355" spans="2:10" x14ac:dyDescent="0.25">
      <c r="B355" s="27"/>
      <c r="J355" s="27"/>
    </row>
  </sheetData>
  <mergeCells count="4">
    <mergeCell ref="B2:B3"/>
    <mergeCell ref="C2:H2"/>
    <mergeCell ref="J2:J3"/>
    <mergeCell ref="K2:P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6AE9-A7BF-4E08-8DCC-DE25F30AD349}">
  <dimension ref="B2:V355"/>
  <sheetViews>
    <sheetView zoomScale="54" workbookViewId="0">
      <selection activeCell="E10" sqref="E10"/>
    </sheetView>
  </sheetViews>
  <sheetFormatPr defaultRowHeight="15" x14ac:dyDescent="0.25"/>
  <cols>
    <col min="1" max="1" width="9.140625" customWidth="1"/>
    <col min="2" max="2" width="9.42578125" style="22" bestFit="1" customWidth="1"/>
    <col min="3" max="3" width="18.85546875" style="22" bestFit="1" customWidth="1"/>
    <col min="4" max="4" width="16.85546875" style="22" bestFit="1" customWidth="1"/>
    <col min="5" max="5" width="19.7109375" style="22" bestFit="1" customWidth="1"/>
    <col min="6" max="6" width="18.7109375" style="22" bestFit="1" customWidth="1"/>
    <col min="7" max="7" width="16.28515625" style="22" bestFit="1" customWidth="1"/>
    <col min="8" max="8" width="15" style="22" bestFit="1" customWidth="1"/>
    <col min="9" max="9" width="9.140625" style="22"/>
    <col min="10" max="10" width="9.42578125" style="22" bestFit="1" customWidth="1"/>
    <col min="11" max="11" width="18.85546875" style="22" bestFit="1" customWidth="1"/>
    <col min="12" max="12" width="16.85546875" style="22" bestFit="1" customWidth="1"/>
    <col min="13" max="13" width="19.7109375" style="22" bestFit="1" customWidth="1"/>
    <col min="14" max="14" width="18.7109375" style="22" bestFit="1" customWidth="1"/>
    <col min="15" max="15" width="16.28515625" style="22" bestFit="1" customWidth="1"/>
    <col min="16" max="16" width="15" style="22" bestFit="1" customWidth="1"/>
    <col min="18" max="18" width="9.140625" style="22"/>
    <col min="23" max="23" width="9.42578125" bestFit="1" customWidth="1"/>
  </cols>
  <sheetData>
    <row r="2" spans="2:22" x14ac:dyDescent="0.25">
      <c r="B2" s="23" t="s">
        <v>27</v>
      </c>
      <c r="C2" s="24" t="s">
        <v>2</v>
      </c>
      <c r="D2" s="24"/>
      <c r="E2" s="24"/>
      <c r="F2" s="24"/>
      <c r="G2" s="24"/>
      <c r="H2" s="24"/>
      <c r="J2" s="23" t="s">
        <v>27</v>
      </c>
      <c r="K2" s="24" t="s">
        <v>36</v>
      </c>
      <c r="L2" s="24"/>
      <c r="M2" s="24"/>
      <c r="N2" s="24"/>
      <c r="O2" s="24"/>
      <c r="P2" s="24"/>
    </row>
    <row r="3" spans="2:22" x14ac:dyDescent="0.25">
      <c r="B3" s="23"/>
      <c r="C3" s="6" t="s">
        <v>29</v>
      </c>
      <c r="D3" s="6" t="s">
        <v>30</v>
      </c>
      <c r="E3" s="6" t="s">
        <v>31</v>
      </c>
      <c r="F3" s="6" t="s">
        <v>32</v>
      </c>
      <c r="G3" s="6" t="s">
        <v>33</v>
      </c>
      <c r="H3" s="6" t="s">
        <v>34</v>
      </c>
      <c r="J3" s="23"/>
      <c r="K3" s="6" t="s">
        <v>29</v>
      </c>
      <c r="L3" s="6" t="s">
        <v>30</v>
      </c>
      <c r="M3" s="6" t="s">
        <v>31</v>
      </c>
      <c r="N3" s="6" t="s">
        <v>32</v>
      </c>
      <c r="O3" s="6" t="s">
        <v>33</v>
      </c>
      <c r="P3" s="6" t="s">
        <v>34</v>
      </c>
      <c r="V3" s="25"/>
    </row>
    <row r="4" spans="2:22" x14ac:dyDescent="0.25">
      <c r="B4" s="19">
        <v>36892</v>
      </c>
      <c r="C4" s="20">
        <v>52.180600000000005</v>
      </c>
      <c r="D4" s="20">
        <v>105.80709999999999</v>
      </c>
      <c r="E4" s="20">
        <v>68.7149</v>
      </c>
      <c r="F4" s="20">
        <v>73.064599999999999</v>
      </c>
      <c r="G4" s="20">
        <v>83.191000000000003</v>
      </c>
      <c r="H4" s="20">
        <v>73.619299999999996</v>
      </c>
      <c r="I4" s="26"/>
      <c r="J4" s="19">
        <v>36892</v>
      </c>
      <c r="K4" s="20">
        <v>52.180600000000005</v>
      </c>
      <c r="L4" s="20">
        <v>105.80709999999999</v>
      </c>
      <c r="M4" s="20">
        <v>68.7149</v>
      </c>
      <c r="N4" s="20">
        <v>73.064599999999999</v>
      </c>
      <c r="O4" s="20">
        <v>83.191000000000003</v>
      </c>
      <c r="P4" s="20">
        <v>73.619299999999996</v>
      </c>
      <c r="R4" s="26"/>
    </row>
    <row r="5" spans="2:22" x14ac:dyDescent="0.25">
      <c r="B5" s="19">
        <v>36923</v>
      </c>
      <c r="C5" s="5">
        <v>62.129400000000004</v>
      </c>
      <c r="D5" s="5">
        <v>90.345500000000015</v>
      </c>
      <c r="E5" s="5">
        <v>58.060900000000004</v>
      </c>
      <c r="F5" s="5">
        <v>75.0929</v>
      </c>
      <c r="G5" s="5">
        <v>85.759000000000015</v>
      </c>
      <c r="H5" s="5">
        <v>68.0779</v>
      </c>
      <c r="I5" s="26"/>
      <c r="J5" s="19">
        <v>36923</v>
      </c>
      <c r="K5" s="5">
        <v>114.31</v>
      </c>
      <c r="L5" s="5">
        <v>196.15260000000001</v>
      </c>
      <c r="M5" s="5">
        <v>126.7758</v>
      </c>
      <c r="N5" s="5">
        <v>148.1575</v>
      </c>
      <c r="O5" s="5">
        <v>168.95000000000002</v>
      </c>
      <c r="P5" s="5">
        <v>141.69720000000001</v>
      </c>
      <c r="R5" s="26"/>
    </row>
    <row r="6" spans="2:22" x14ac:dyDescent="0.25">
      <c r="B6" s="19">
        <v>36951</v>
      </c>
      <c r="C6" s="5">
        <v>66.027500000000003</v>
      </c>
      <c r="D6" s="5">
        <v>91.941400000000002</v>
      </c>
      <c r="E6" s="5">
        <v>64.076099999999997</v>
      </c>
      <c r="F6" s="5">
        <v>73.668499999999995</v>
      </c>
      <c r="G6" s="5">
        <v>92.0428</v>
      </c>
      <c r="H6" s="5">
        <v>71.8626</v>
      </c>
      <c r="I6" s="26"/>
      <c r="J6" s="19">
        <v>36951</v>
      </c>
      <c r="K6" s="5">
        <v>180.33750000000001</v>
      </c>
      <c r="L6" s="5">
        <v>288.09399999999999</v>
      </c>
      <c r="M6" s="5">
        <v>190.8519</v>
      </c>
      <c r="N6" s="5">
        <v>221.82599999999999</v>
      </c>
      <c r="O6" s="5">
        <v>260.99279999999999</v>
      </c>
      <c r="P6" s="5">
        <v>213.5598</v>
      </c>
      <c r="R6" s="26"/>
    </row>
    <row r="7" spans="2:22" x14ac:dyDescent="0.25">
      <c r="B7" s="19">
        <v>36982</v>
      </c>
      <c r="C7" s="5">
        <v>65.494500000000002</v>
      </c>
      <c r="D7" s="5">
        <v>55.210599999999999</v>
      </c>
      <c r="E7" s="5">
        <v>62.649100000000004</v>
      </c>
      <c r="F7" s="5">
        <v>67.998900000000006</v>
      </c>
      <c r="G7" s="5">
        <v>76.486800000000002</v>
      </c>
      <c r="H7" s="5">
        <v>63.254400000000004</v>
      </c>
      <c r="I7" s="26"/>
      <c r="J7" s="19">
        <v>36982</v>
      </c>
      <c r="K7" s="5">
        <v>245.83199999999999</v>
      </c>
      <c r="L7" s="5">
        <v>343.30459999999999</v>
      </c>
      <c r="M7" s="5">
        <v>253.501</v>
      </c>
      <c r="N7" s="5">
        <v>289.82490000000001</v>
      </c>
      <c r="O7" s="5">
        <v>337.4796</v>
      </c>
      <c r="P7" s="5">
        <v>276.81420000000003</v>
      </c>
      <c r="R7" s="26"/>
    </row>
    <row r="8" spans="2:22" x14ac:dyDescent="0.25">
      <c r="B8" s="19">
        <v>37012</v>
      </c>
      <c r="C8" s="5">
        <v>75.211400000000012</v>
      </c>
      <c r="D8" s="5">
        <v>60.312000000000005</v>
      </c>
      <c r="E8" s="5">
        <v>76.619799999999998</v>
      </c>
      <c r="F8" s="5">
        <v>93.502099999999999</v>
      </c>
      <c r="G8" s="5">
        <v>103.58850000000001</v>
      </c>
      <c r="H8" s="5">
        <v>78.3309</v>
      </c>
      <c r="I8" s="26"/>
      <c r="J8" s="19">
        <v>37012</v>
      </c>
      <c r="K8" s="5">
        <v>321.04340000000002</v>
      </c>
      <c r="L8" s="5">
        <v>403.61660000000001</v>
      </c>
      <c r="M8" s="5">
        <v>330.12080000000003</v>
      </c>
      <c r="N8" s="5">
        <v>383.327</v>
      </c>
      <c r="O8" s="5">
        <v>441.06810000000002</v>
      </c>
      <c r="P8" s="5">
        <v>355.14510000000001</v>
      </c>
      <c r="R8" s="26"/>
    </row>
    <row r="9" spans="2:22" x14ac:dyDescent="0.25">
      <c r="B9" s="19">
        <v>37043</v>
      </c>
      <c r="C9" s="5">
        <v>54.527999999999999</v>
      </c>
      <c r="D9" s="5">
        <v>33.588200000000001</v>
      </c>
      <c r="E9" s="5">
        <v>55.042900000000003</v>
      </c>
      <c r="F9" s="5">
        <v>61.294500000000006</v>
      </c>
      <c r="G9" s="5">
        <v>66.959299999999999</v>
      </c>
      <c r="H9" s="5">
        <v>55.174800000000005</v>
      </c>
      <c r="I9" s="26"/>
      <c r="J9" s="19">
        <v>37043</v>
      </c>
      <c r="K9" s="5">
        <v>375.57140000000004</v>
      </c>
      <c r="L9" s="5">
        <v>437.20479999999998</v>
      </c>
      <c r="M9" s="5">
        <v>385.16370000000006</v>
      </c>
      <c r="N9" s="5">
        <v>444.62150000000003</v>
      </c>
      <c r="O9" s="5">
        <v>508.0274</v>
      </c>
      <c r="P9" s="5">
        <v>410.31990000000002</v>
      </c>
      <c r="R9" s="26"/>
    </row>
    <row r="10" spans="2:22" x14ac:dyDescent="0.25">
      <c r="B10" s="19">
        <v>37073</v>
      </c>
      <c r="C10" s="5">
        <v>80.818700000000007</v>
      </c>
      <c r="D10" s="5">
        <v>95.855700000000013</v>
      </c>
      <c r="E10" s="5">
        <v>108.90899999999999</v>
      </c>
      <c r="F10" s="5">
        <v>91.482300000000009</v>
      </c>
      <c r="G10" s="5">
        <v>113.3934</v>
      </c>
      <c r="H10" s="5">
        <v>102.29520000000001</v>
      </c>
      <c r="I10" s="26"/>
      <c r="J10" s="19">
        <v>37073</v>
      </c>
      <c r="K10" s="5">
        <v>456.39010000000007</v>
      </c>
      <c r="L10" s="5">
        <v>533.06050000000005</v>
      </c>
      <c r="M10" s="5">
        <v>494.07270000000005</v>
      </c>
      <c r="N10" s="5">
        <v>536.10380000000009</v>
      </c>
      <c r="O10" s="5">
        <v>621.42079999999999</v>
      </c>
      <c r="P10" s="5">
        <v>512.61509999999998</v>
      </c>
      <c r="R10" s="26"/>
      <c r="V10" s="25"/>
    </row>
    <row r="11" spans="2:22" x14ac:dyDescent="0.25">
      <c r="B11" s="19">
        <v>37104</v>
      </c>
      <c r="C11" s="5">
        <v>59.645200000000003</v>
      </c>
      <c r="D11" s="5">
        <v>111.59710000000001</v>
      </c>
      <c r="E11" s="5">
        <v>123.9494</v>
      </c>
      <c r="F11" s="5">
        <v>69.846299999999999</v>
      </c>
      <c r="G11" s="5">
        <v>94.818600000000004</v>
      </c>
      <c r="H11" s="5">
        <v>103.46820000000001</v>
      </c>
      <c r="I11" s="26"/>
      <c r="J11" s="19">
        <v>37104</v>
      </c>
      <c r="K11" s="5">
        <v>516.03530000000012</v>
      </c>
      <c r="L11" s="5">
        <v>644.6576</v>
      </c>
      <c r="M11" s="5">
        <v>618.02210000000002</v>
      </c>
      <c r="N11" s="5">
        <v>605.95010000000013</v>
      </c>
      <c r="O11" s="5">
        <v>716.23939999999993</v>
      </c>
      <c r="P11" s="5">
        <v>616.08330000000001</v>
      </c>
      <c r="R11" s="26"/>
      <c r="V11" s="25"/>
    </row>
    <row r="12" spans="2:22" x14ac:dyDescent="0.25">
      <c r="B12" s="19">
        <v>37135</v>
      </c>
      <c r="C12" s="5">
        <v>85.506500000000017</v>
      </c>
      <c r="D12" s="5">
        <v>112.21020000000001</v>
      </c>
      <c r="E12" s="5">
        <v>119.3252</v>
      </c>
      <c r="F12" s="5">
        <v>81.814300000000003</v>
      </c>
      <c r="G12" s="5">
        <v>62.092399999999998</v>
      </c>
      <c r="H12" s="5">
        <v>104.25920000000002</v>
      </c>
      <c r="I12" s="26"/>
      <c r="J12" s="19">
        <v>37135</v>
      </c>
      <c r="K12" s="5">
        <v>601.54180000000019</v>
      </c>
      <c r="L12" s="5">
        <v>756.86779999999999</v>
      </c>
      <c r="M12" s="5">
        <v>737.34730000000002</v>
      </c>
      <c r="N12" s="5">
        <v>687.76440000000014</v>
      </c>
      <c r="O12" s="5">
        <v>778.33179999999993</v>
      </c>
      <c r="P12" s="5">
        <v>720.34249999999997</v>
      </c>
      <c r="R12" s="26"/>
    </row>
    <row r="13" spans="2:22" x14ac:dyDescent="0.25">
      <c r="B13" s="19">
        <v>37165</v>
      </c>
      <c r="C13" s="5">
        <v>57.542999999999999</v>
      </c>
      <c r="D13" s="5">
        <v>75.149500000000003</v>
      </c>
      <c r="E13" s="5">
        <v>67.642300000000006</v>
      </c>
      <c r="F13" s="5">
        <v>62.282100000000007</v>
      </c>
      <c r="G13" s="5">
        <v>64.363600000000005</v>
      </c>
      <c r="H13" s="5">
        <v>67.011200000000002</v>
      </c>
      <c r="I13" s="26"/>
      <c r="J13" s="19">
        <v>37165</v>
      </c>
      <c r="K13" s="5">
        <v>659.0848000000002</v>
      </c>
      <c r="L13" s="5">
        <v>832.01729999999998</v>
      </c>
      <c r="M13" s="5">
        <v>804.9896</v>
      </c>
      <c r="N13" s="5">
        <v>750.04650000000015</v>
      </c>
      <c r="O13" s="5">
        <v>842.69539999999995</v>
      </c>
      <c r="P13" s="5">
        <v>787.3537</v>
      </c>
      <c r="R13" s="26"/>
      <c r="V13" s="25"/>
    </row>
    <row r="14" spans="2:22" x14ac:dyDescent="0.25">
      <c r="B14" s="19">
        <v>37196</v>
      </c>
      <c r="C14" s="5">
        <v>66.616900000000001</v>
      </c>
      <c r="D14" s="5">
        <v>113.44069999999999</v>
      </c>
      <c r="E14" s="5">
        <v>75.83890000000001</v>
      </c>
      <c r="F14" s="5">
        <v>53.871299999999998</v>
      </c>
      <c r="G14" s="5">
        <v>49.687000000000005</v>
      </c>
      <c r="H14" s="5">
        <v>81.169600000000003</v>
      </c>
      <c r="I14" s="26"/>
      <c r="J14" s="19">
        <v>37196</v>
      </c>
      <c r="K14" s="5">
        <v>725.70170000000019</v>
      </c>
      <c r="L14" s="5">
        <v>945.45799999999997</v>
      </c>
      <c r="M14" s="5">
        <v>880.82849999999996</v>
      </c>
      <c r="N14" s="5">
        <v>803.91780000000017</v>
      </c>
      <c r="O14" s="5">
        <v>892.38239999999996</v>
      </c>
      <c r="P14" s="5">
        <v>868.52330000000006</v>
      </c>
      <c r="R14" s="26"/>
    </row>
    <row r="15" spans="2:22" x14ac:dyDescent="0.25">
      <c r="B15" s="19">
        <v>37226</v>
      </c>
      <c r="C15" s="5">
        <v>54.235000000000007</v>
      </c>
      <c r="D15" s="5">
        <v>57.823299999999996</v>
      </c>
      <c r="E15" s="5">
        <v>54.890800000000006</v>
      </c>
      <c r="F15" s="5">
        <v>36.236600000000003</v>
      </c>
      <c r="G15" s="5">
        <v>40.958500000000001</v>
      </c>
      <c r="H15" s="5">
        <v>55.470300000000002</v>
      </c>
      <c r="I15" s="26"/>
      <c r="J15" s="19">
        <v>37226</v>
      </c>
      <c r="K15" s="5">
        <v>779.9367000000002</v>
      </c>
      <c r="L15" s="5">
        <v>1003.2813</v>
      </c>
      <c r="M15" s="5">
        <v>935.71929999999998</v>
      </c>
      <c r="N15" s="5">
        <v>840.15440000000012</v>
      </c>
      <c r="O15" s="5">
        <v>933.34089999999992</v>
      </c>
      <c r="P15" s="5">
        <v>923.99360000000001</v>
      </c>
      <c r="R15" s="26"/>
      <c r="V15" s="25"/>
    </row>
    <row r="16" spans="2:22" x14ac:dyDescent="0.25">
      <c r="B16" s="19">
        <v>37257</v>
      </c>
      <c r="C16" s="5">
        <v>73.523700000000005</v>
      </c>
      <c r="D16" s="5">
        <v>102.32560000000001</v>
      </c>
      <c r="E16" s="5">
        <v>75.705100000000002</v>
      </c>
      <c r="F16" s="5">
        <v>71.848100000000002</v>
      </c>
      <c r="G16" s="5">
        <v>63.455200000000005</v>
      </c>
      <c r="H16" s="5">
        <v>77.056399999999996</v>
      </c>
      <c r="I16" s="26"/>
      <c r="J16" s="19">
        <v>37257</v>
      </c>
      <c r="K16" s="5">
        <v>853.46040000000016</v>
      </c>
      <c r="L16" s="5">
        <v>1105.6069</v>
      </c>
      <c r="M16" s="5">
        <v>1011.4244</v>
      </c>
      <c r="N16" s="5">
        <v>912.00250000000017</v>
      </c>
      <c r="O16" s="5">
        <v>996.79609999999991</v>
      </c>
      <c r="P16" s="5">
        <v>1001.05</v>
      </c>
      <c r="R16" s="26"/>
    </row>
    <row r="17" spans="2:22" x14ac:dyDescent="0.25">
      <c r="B17" s="19">
        <v>37288</v>
      </c>
      <c r="C17" s="5">
        <v>46.994799999999998</v>
      </c>
      <c r="D17" s="5">
        <v>65.337199999999996</v>
      </c>
      <c r="E17" s="5">
        <v>43.901499999999999</v>
      </c>
      <c r="F17" s="5">
        <v>66.876800000000003</v>
      </c>
      <c r="G17" s="5">
        <v>95.445000000000007</v>
      </c>
      <c r="H17" s="5">
        <v>57.568399999999997</v>
      </c>
      <c r="I17" s="26"/>
      <c r="J17" s="19">
        <v>37288</v>
      </c>
      <c r="K17" s="5">
        <v>900.4552000000001</v>
      </c>
      <c r="L17" s="5">
        <v>1170.9440999999999</v>
      </c>
      <c r="M17" s="5">
        <v>1055.3259</v>
      </c>
      <c r="N17" s="5">
        <v>978.87930000000017</v>
      </c>
      <c r="O17" s="5">
        <v>1092.2411</v>
      </c>
      <c r="P17" s="5">
        <v>1058.6183999999998</v>
      </c>
      <c r="R17" s="26"/>
    </row>
    <row r="18" spans="2:22" x14ac:dyDescent="0.25">
      <c r="B18" s="19">
        <v>37316</v>
      </c>
      <c r="C18" s="5">
        <v>69.079499999999996</v>
      </c>
      <c r="D18" s="5">
        <v>35.9026</v>
      </c>
      <c r="E18" s="5">
        <v>40.911700000000003</v>
      </c>
      <c r="F18" s="5">
        <v>98.155900000000003</v>
      </c>
      <c r="G18" s="5">
        <v>102.02030000000001</v>
      </c>
      <c r="H18" s="5">
        <v>62.563199999999995</v>
      </c>
      <c r="I18" s="26"/>
      <c r="J18" s="19">
        <v>37316</v>
      </c>
      <c r="K18" s="5">
        <v>969.53470000000016</v>
      </c>
      <c r="L18" s="5">
        <v>1206.8466999999998</v>
      </c>
      <c r="M18" s="5">
        <v>1096.2376000000002</v>
      </c>
      <c r="N18" s="5">
        <v>1077.0352000000003</v>
      </c>
      <c r="O18" s="5">
        <v>1194.2613999999999</v>
      </c>
      <c r="P18" s="5">
        <v>1121.1815999999999</v>
      </c>
      <c r="R18" s="26"/>
    </row>
    <row r="19" spans="2:22" x14ac:dyDescent="0.25">
      <c r="B19" s="19">
        <v>37347</v>
      </c>
      <c r="C19" s="5">
        <v>65.241</v>
      </c>
      <c r="D19" s="5">
        <v>59.552599999999998</v>
      </c>
      <c r="E19" s="5">
        <v>53.127099999999999</v>
      </c>
      <c r="F19" s="5">
        <v>85.088800000000006</v>
      </c>
      <c r="G19" s="5">
        <v>85.092600000000004</v>
      </c>
      <c r="H19" s="5">
        <v>63.998699999999999</v>
      </c>
      <c r="I19" s="26"/>
      <c r="J19" s="19">
        <v>37347</v>
      </c>
      <c r="K19" s="5">
        <v>1034.7757000000001</v>
      </c>
      <c r="L19" s="5">
        <v>1266.3992999999998</v>
      </c>
      <c r="M19" s="5">
        <v>1149.3647000000001</v>
      </c>
      <c r="N19" s="5">
        <v>1162.1240000000003</v>
      </c>
      <c r="O19" s="5">
        <v>1279.3539999999998</v>
      </c>
      <c r="P19" s="5">
        <v>1185.1803</v>
      </c>
      <c r="R19" s="26"/>
    </row>
    <row r="20" spans="2:22" x14ac:dyDescent="0.25">
      <c r="B20" s="19">
        <v>37377</v>
      </c>
      <c r="C20" s="5">
        <v>87.241600000000005</v>
      </c>
      <c r="D20" s="5">
        <v>56.126400000000004</v>
      </c>
      <c r="E20" s="5">
        <v>74.6434</v>
      </c>
      <c r="F20" s="5">
        <v>103.24310000000001</v>
      </c>
      <c r="G20" s="5">
        <v>110.83900000000001</v>
      </c>
      <c r="H20" s="5">
        <v>83.21690000000001</v>
      </c>
      <c r="I20" s="26"/>
      <c r="J20" s="19">
        <v>37377</v>
      </c>
      <c r="K20" s="5">
        <v>1122.0173000000002</v>
      </c>
      <c r="L20" s="5">
        <v>1322.5256999999999</v>
      </c>
      <c r="M20" s="5">
        <v>1224.0081</v>
      </c>
      <c r="N20" s="5">
        <v>1265.3671000000002</v>
      </c>
      <c r="O20" s="5">
        <v>1390.1929999999998</v>
      </c>
      <c r="P20" s="5">
        <v>1268.3971999999999</v>
      </c>
      <c r="R20" s="26"/>
    </row>
    <row r="21" spans="2:22" x14ac:dyDescent="0.25">
      <c r="B21" s="19">
        <v>37408</v>
      </c>
      <c r="C21" s="5">
        <v>82.581900000000005</v>
      </c>
      <c r="D21" s="5">
        <v>76.049599999999998</v>
      </c>
      <c r="E21" s="5">
        <v>103.33640000000001</v>
      </c>
      <c r="F21" s="5">
        <v>93.425200000000004</v>
      </c>
      <c r="G21" s="5">
        <v>114.01859999999999</v>
      </c>
      <c r="H21" s="5">
        <v>97.083000000000013</v>
      </c>
      <c r="I21" s="26"/>
      <c r="J21" s="19">
        <v>37408</v>
      </c>
      <c r="K21" s="5">
        <v>1204.5992000000001</v>
      </c>
      <c r="L21" s="5">
        <v>1398.5753</v>
      </c>
      <c r="M21" s="5">
        <v>1327.3444999999999</v>
      </c>
      <c r="N21" s="5">
        <v>1358.7923000000001</v>
      </c>
      <c r="O21" s="5">
        <v>1504.2115999999996</v>
      </c>
      <c r="P21" s="5">
        <v>1365.4802</v>
      </c>
      <c r="R21" s="26"/>
      <c r="V21" s="25"/>
    </row>
    <row r="22" spans="2:22" x14ac:dyDescent="0.25">
      <c r="B22" s="19">
        <v>37438</v>
      </c>
      <c r="C22" s="5">
        <v>75.457000000000008</v>
      </c>
      <c r="D22" s="5">
        <v>122.33940000000001</v>
      </c>
      <c r="E22" s="5">
        <v>97.811199999999999</v>
      </c>
      <c r="F22" s="5">
        <v>90.780799999999999</v>
      </c>
      <c r="G22" s="5">
        <v>107.92940000000002</v>
      </c>
      <c r="H22" s="5">
        <v>101.07670000000002</v>
      </c>
      <c r="I22" s="26"/>
      <c r="J22" s="19">
        <v>37438</v>
      </c>
      <c r="K22" s="5">
        <v>1280.0562000000002</v>
      </c>
      <c r="L22" s="5">
        <v>1520.9147</v>
      </c>
      <c r="M22" s="5">
        <v>1425.1557</v>
      </c>
      <c r="N22" s="5">
        <v>1449.5731000000001</v>
      </c>
      <c r="O22" s="5">
        <v>1612.1409999999996</v>
      </c>
      <c r="P22" s="5">
        <v>1466.5569</v>
      </c>
      <c r="R22" s="26"/>
      <c r="V22" s="25"/>
    </row>
    <row r="23" spans="2:22" x14ac:dyDescent="0.25">
      <c r="B23" s="19">
        <v>37469</v>
      </c>
      <c r="C23" s="5">
        <v>54.333799999999997</v>
      </c>
      <c r="D23" s="5">
        <v>122.13679999999999</v>
      </c>
      <c r="E23" s="5">
        <v>115.02360000000002</v>
      </c>
      <c r="F23" s="5">
        <v>53.764300000000006</v>
      </c>
      <c r="G23" s="5">
        <v>81.24260000000001</v>
      </c>
      <c r="H23" s="5">
        <v>97.231600000000014</v>
      </c>
      <c r="I23" s="26"/>
      <c r="J23" s="19">
        <v>37469</v>
      </c>
      <c r="K23" s="5">
        <v>1334.3900000000003</v>
      </c>
      <c r="L23" s="5">
        <v>1643.0515</v>
      </c>
      <c r="M23" s="5">
        <v>1540.1793</v>
      </c>
      <c r="N23" s="5">
        <v>1503.3374000000001</v>
      </c>
      <c r="O23" s="5">
        <v>1693.3835999999997</v>
      </c>
      <c r="P23" s="5">
        <v>1563.7885000000001</v>
      </c>
      <c r="R23" s="26"/>
      <c r="V23" s="25"/>
    </row>
    <row r="24" spans="2:22" x14ac:dyDescent="0.25">
      <c r="B24" s="19">
        <v>37500</v>
      </c>
      <c r="C24" s="5">
        <v>82.27600000000001</v>
      </c>
      <c r="D24" s="5">
        <v>143.4641</v>
      </c>
      <c r="E24" s="5">
        <v>138.19230000000002</v>
      </c>
      <c r="F24" s="5">
        <v>87.082300000000004</v>
      </c>
      <c r="G24" s="5">
        <v>74.373000000000005</v>
      </c>
      <c r="H24" s="5">
        <v>118.22750000000002</v>
      </c>
      <c r="I24" s="26"/>
      <c r="J24" s="19">
        <v>37500</v>
      </c>
      <c r="K24" s="5">
        <v>1416.6660000000004</v>
      </c>
      <c r="L24" s="5">
        <v>1786.5155999999999</v>
      </c>
      <c r="M24" s="5">
        <v>1678.3715999999999</v>
      </c>
      <c r="N24" s="5">
        <v>1590.4197000000001</v>
      </c>
      <c r="O24" s="5">
        <v>1767.7565999999997</v>
      </c>
      <c r="P24" s="5">
        <v>1682.0160000000001</v>
      </c>
      <c r="R24" s="26"/>
    </row>
    <row r="25" spans="2:22" x14ac:dyDescent="0.25">
      <c r="B25" s="19">
        <v>37530</v>
      </c>
      <c r="C25" s="5">
        <v>61.253300000000003</v>
      </c>
      <c r="D25" s="5">
        <v>78.655300000000011</v>
      </c>
      <c r="E25" s="5">
        <v>70.954600000000013</v>
      </c>
      <c r="F25" s="5">
        <v>60.976100000000002</v>
      </c>
      <c r="G25" s="5">
        <v>56.596600000000002</v>
      </c>
      <c r="H25" s="5">
        <v>69.698999999999998</v>
      </c>
      <c r="I25" s="26"/>
      <c r="J25" s="19">
        <v>37530</v>
      </c>
      <c r="K25" s="5">
        <v>1477.9193000000005</v>
      </c>
      <c r="L25" s="5">
        <v>1865.1709000000001</v>
      </c>
      <c r="M25" s="5">
        <v>1749.3262</v>
      </c>
      <c r="N25" s="5">
        <v>1651.3958000000002</v>
      </c>
      <c r="O25" s="5">
        <v>1824.3531999999998</v>
      </c>
      <c r="P25" s="5">
        <v>1751.7150000000001</v>
      </c>
      <c r="R25" s="26"/>
      <c r="V25" s="25"/>
    </row>
    <row r="26" spans="2:22" x14ac:dyDescent="0.25">
      <c r="B26" s="19">
        <v>37561</v>
      </c>
      <c r="C26" s="5">
        <v>86.092800000000011</v>
      </c>
      <c r="D26" s="5">
        <v>117.45310000000001</v>
      </c>
      <c r="E26" s="5">
        <v>84.186500000000009</v>
      </c>
      <c r="F26" s="5">
        <v>81.876599999999996</v>
      </c>
      <c r="G26" s="5">
        <v>97.657399999999996</v>
      </c>
      <c r="H26" s="5">
        <v>94.066700000000012</v>
      </c>
      <c r="I26" s="26"/>
      <c r="J26" s="19">
        <v>37561</v>
      </c>
      <c r="K26" s="5">
        <v>1564.0121000000004</v>
      </c>
      <c r="L26" s="5">
        <v>1982.624</v>
      </c>
      <c r="M26" s="5">
        <v>1833.5127</v>
      </c>
      <c r="N26" s="5">
        <v>1733.2724000000003</v>
      </c>
      <c r="O26" s="5">
        <v>1922.0105999999998</v>
      </c>
      <c r="P26" s="5">
        <v>1845.7817000000002</v>
      </c>
      <c r="R26" s="26"/>
    </row>
    <row r="27" spans="2:22" x14ac:dyDescent="0.25">
      <c r="B27" s="19">
        <v>37591</v>
      </c>
      <c r="C27" s="5">
        <v>48.670900000000003</v>
      </c>
      <c r="D27" s="5">
        <v>91.953400000000002</v>
      </c>
      <c r="E27" s="5">
        <v>65.373000000000005</v>
      </c>
      <c r="F27" s="5">
        <v>53.289300000000004</v>
      </c>
      <c r="G27" s="5">
        <v>59.3977</v>
      </c>
      <c r="H27" s="5">
        <v>66.275199999999998</v>
      </c>
      <c r="I27" s="26"/>
      <c r="J27" s="19">
        <v>37591</v>
      </c>
      <c r="K27" s="5">
        <v>1612.6830000000004</v>
      </c>
      <c r="L27" s="5">
        <v>2074.5774000000001</v>
      </c>
      <c r="M27" s="5">
        <v>1898.8857</v>
      </c>
      <c r="N27" s="5">
        <v>1786.5617000000002</v>
      </c>
      <c r="O27" s="5">
        <v>1981.4082999999998</v>
      </c>
      <c r="P27" s="5">
        <v>1912.0569000000003</v>
      </c>
      <c r="R27" s="26"/>
      <c r="V27" s="25"/>
    </row>
    <row r="28" spans="2:22" x14ac:dyDescent="0.25">
      <c r="B28" s="19">
        <v>37622</v>
      </c>
      <c r="C28" s="5">
        <v>62.968299999999999</v>
      </c>
      <c r="D28" s="5">
        <v>144.15709999999999</v>
      </c>
      <c r="E28" s="5">
        <v>78.086600000000004</v>
      </c>
      <c r="F28" s="5">
        <v>72.147199999999998</v>
      </c>
      <c r="G28" s="5">
        <v>65.807699999999997</v>
      </c>
      <c r="H28" s="5">
        <v>87.835100000000011</v>
      </c>
      <c r="I28" s="26"/>
      <c r="J28" s="19">
        <v>37622</v>
      </c>
      <c r="K28" s="5">
        <v>1675.6513000000004</v>
      </c>
      <c r="L28" s="5">
        <v>2218.7345</v>
      </c>
      <c r="M28" s="5">
        <v>1976.9723000000001</v>
      </c>
      <c r="N28" s="5">
        <v>1858.7089000000001</v>
      </c>
      <c r="O28" s="5">
        <v>2047.2159999999999</v>
      </c>
      <c r="P28" s="5">
        <v>1999.8920000000003</v>
      </c>
      <c r="R28" s="26"/>
    </row>
    <row r="29" spans="2:22" x14ac:dyDescent="0.25">
      <c r="B29" s="19">
        <v>37653</v>
      </c>
      <c r="C29" s="5">
        <v>72.757000000000005</v>
      </c>
      <c r="D29" s="5">
        <v>91.190600000000003</v>
      </c>
      <c r="E29" s="5">
        <v>53.364100000000001</v>
      </c>
      <c r="F29" s="5">
        <v>84.068700000000007</v>
      </c>
      <c r="G29" s="5">
        <v>76.799400000000006</v>
      </c>
      <c r="H29" s="5">
        <v>71.10860000000001</v>
      </c>
      <c r="I29" s="26"/>
      <c r="J29" s="19">
        <v>37653</v>
      </c>
      <c r="K29" s="5">
        <v>1748.4083000000005</v>
      </c>
      <c r="L29" s="5">
        <v>2309.9250999999999</v>
      </c>
      <c r="M29" s="5">
        <v>2030.3364000000001</v>
      </c>
      <c r="N29" s="5">
        <v>1942.7776000000001</v>
      </c>
      <c r="O29" s="5">
        <v>2124.0153999999998</v>
      </c>
      <c r="P29" s="5">
        <v>2071.0006000000003</v>
      </c>
      <c r="R29" s="26"/>
    </row>
    <row r="30" spans="2:22" x14ac:dyDescent="0.25">
      <c r="B30" s="19">
        <v>37681</v>
      </c>
      <c r="C30" s="5">
        <v>65.215299999999999</v>
      </c>
      <c r="D30" s="5">
        <v>68.722500000000011</v>
      </c>
      <c r="E30" s="5">
        <v>56.209500000000006</v>
      </c>
      <c r="F30" s="5">
        <v>60.78540000000001</v>
      </c>
      <c r="G30" s="5">
        <v>70.243600000000001</v>
      </c>
      <c r="H30" s="5">
        <v>62.572000000000003</v>
      </c>
      <c r="I30" s="26"/>
      <c r="J30" s="19">
        <v>37681</v>
      </c>
      <c r="K30" s="5">
        <v>1813.6236000000006</v>
      </c>
      <c r="L30" s="5">
        <v>2378.6475999999998</v>
      </c>
      <c r="M30" s="5">
        <v>2086.5459000000001</v>
      </c>
      <c r="N30" s="5">
        <v>2003.5630000000001</v>
      </c>
      <c r="O30" s="5">
        <v>2194.2589999999996</v>
      </c>
      <c r="P30" s="5">
        <v>2133.5726000000004</v>
      </c>
      <c r="R30" s="26"/>
    </row>
    <row r="31" spans="2:22" x14ac:dyDescent="0.25">
      <c r="B31" s="19">
        <v>37712</v>
      </c>
      <c r="C31" s="5">
        <v>82.644500000000008</v>
      </c>
      <c r="D31" s="5">
        <v>60.709500000000006</v>
      </c>
      <c r="E31" s="5">
        <v>64.775900000000007</v>
      </c>
      <c r="F31" s="5">
        <v>80.154899999999998</v>
      </c>
      <c r="G31" s="5">
        <v>83.821000000000012</v>
      </c>
      <c r="H31" s="5">
        <v>72.400999999999996</v>
      </c>
      <c r="I31" s="26"/>
      <c r="J31" s="19">
        <v>37712</v>
      </c>
      <c r="K31" s="5">
        <v>1896.2681000000007</v>
      </c>
      <c r="L31" s="5">
        <v>2439.3570999999997</v>
      </c>
      <c r="M31" s="5">
        <v>2151.3218000000002</v>
      </c>
      <c r="N31" s="5">
        <v>2083.7179000000001</v>
      </c>
      <c r="O31" s="5">
        <v>2278.0799999999995</v>
      </c>
      <c r="P31" s="5">
        <v>2205.9736000000003</v>
      </c>
      <c r="R31" s="26"/>
    </row>
    <row r="32" spans="2:22" x14ac:dyDescent="0.25">
      <c r="B32" s="19">
        <v>37742</v>
      </c>
      <c r="C32" s="5">
        <v>102.1622</v>
      </c>
      <c r="D32" s="5">
        <v>66.892399999999995</v>
      </c>
      <c r="E32" s="5">
        <v>87.101100000000002</v>
      </c>
      <c r="F32" s="5">
        <v>107.5866</v>
      </c>
      <c r="G32" s="5">
        <v>115.6619</v>
      </c>
      <c r="H32" s="5">
        <v>95.811199999999999</v>
      </c>
      <c r="I32" s="26"/>
      <c r="J32" s="19">
        <v>37742</v>
      </c>
      <c r="K32" s="5">
        <v>1998.4303000000007</v>
      </c>
      <c r="L32" s="5">
        <v>2506.2494999999999</v>
      </c>
      <c r="M32" s="5">
        <v>2238.4229</v>
      </c>
      <c r="N32" s="5">
        <v>2191.3045000000002</v>
      </c>
      <c r="O32" s="5">
        <v>2393.7418999999995</v>
      </c>
      <c r="P32" s="5">
        <v>2301.7848000000004</v>
      </c>
      <c r="R32" s="26"/>
    </row>
    <row r="33" spans="2:22" x14ac:dyDescent="0.25">
      <c r="B33" s="19">
        <v>37773</v>
      </c>
      <c r="C33" s="5">
        <v>100.82480000000001</v>
      </c>
      <c r="D33" s="5">
        <v>68.031800000000004</v>
      </c>
      <c r="E33" s="5">
        <v>90.575900000000004</v>
      </c>
      <c r="F33" s="5">
        <v>116.2367</v>
      </c>
      <c r="G33" s="5">
        <v>124.5629</v>
      </c>
      <c r="H33" s="5">
        <v>99.066100000000006</v>
      </c>
      <c r="I33" s="26"/>
      <c r="J33" s="19">
        <v>37773</v>
      </c>
      <c r="K33" s="5">
        <v>2099.2551000000008</v>
      </c>
      <c r="L33" s="5">
        <v>2574.2813000000001</v>
      </c>
      <c r="M33" s="5">
        <v>2328.9987999999998</v>
      </c>
      <c r="N33" s="5">
        <v>2307.5412000000001</v>
      </c>
      <c r="O33" s="5">
        <v>2518.3047999999994</v>
      </c>
      <c r="P33" s="5">
        <v>2400.8509000000004</v>
      </c>
      <c r="R33" s="26"/>
      <c r="V33" s="25"/>
    </row>
    <row r="34" spans="2:22" x14ac:dyDescent="0.25">
      <c r="B34" s="19">
        <v>37803</v>
      </c>
      <c r="C34" s="5">
        <v>100.18260000000001</v>
      </c>
      <c r="D34" s="5">
        <v>100.59930000000001</v>
      </c>
      <c r="E34" s="5">
        <v>115.16669999999999</v>
      </c>
      <c r="F34" s="5">
        <v>115.5204</v>
      </c>
      <c r="G34" s="5">
        <v>133.6962</v>
      </c>
      <c r="H34" s="5">
        <v>115.78789999999999</v>
      </c>
      <c r="I34" s="26"/>
      <c r="J34" s="19">
        <v>37803</v>
      </c>
      <c r="K34" s="5">
        <v>2199.4377000000009</v>
      </c>
      <c r="L34" s="5">
        <v>2674.8806</v>
      </c>
      <c r="M34" s="5">
        <v>2444.1655000000001</v>
      </c>
      <c r="N34" s="5">
        <v>2423.0616</v>
      </c>
      <c r="O34" s="5">
        <v>2652.0009999999993</v>
      </c>
      <c r="P34" s="5">
        <v>2516.6388000000002</v>
      </c>
      <c r="R34" s="26"/>
      <c r="V34" s="25"/>
    </row>
    <row r="35" spans="2:22" x14ac:dyDescent="0.25">
      <c r="B35" s="19">
        <v>37834</v>
      </c>
      <c r="C35" s="5">
        <v>87.964700000000008</v>
      </c>
      <c r="D35" s="5">
        <v>119.23130000000002</v>
      </c>
      <c r="E35" s="5">
        <v>113.76980000000002</v>
      </c>
      <c r="F35" s="5">
        <v>103.3436</v>
      </c>
      <c r="G35" s="5">
        <v>116.5234</v>
      </c>
      <c r="H35" s="5">
        <v>112.14880000000001</v>
      </c>
      <c r="I35" s="26"/>
      <c r="J35" s="19">
        <v>37834</v>
      </c>
      <c r="K35" s="5">
        <v>2287.4024000000009</v>
      </c>
      <c r="L35" s="5">
        <v>2794.1118999999999</v>
      </c>
      <c r="M35" s="5">
        <v>2557.9353000000001</v>
      </c>
      <c r="N35" s="5">
        <v>2526.4052000000001</v>
      </c>
      <c r="O35" s="5">
        <v>2768.5243999999993</v>
      </c>
      <c r="P35" s="5">
        <v>2628.7876000000001</v>
      </c>
      <c r="R35" s="26"/>
      <c r="V35" s="25"/>
    </row>
    <row r="36" spans="2:22" x14ac:dyDescent="0.25">
      <c r="B36" s="19">
        <v>37865</v>
      </c>
      <c r="C36" s="5">
        <v>89.533600000000007</v>
      </c>
      <c r="D36" s="5">
        <v>110.00709999999999</v>
      </c>
      <c r="E36" s="5">
        <v>125.08760000000001</v>
      </c>
      <c r="F36" s="5">
        <v>79.264700000000005</v>
      </c>
      <c r="G36" s="5">
        <v>86.537400000000005</v>
      </c>
      <c r="H36" s="5">
        <v>109.25190000000001</v>
      </c>
      <c r="I36" s="26"/>
      <c r="J36" s="19">
        <v>37865</v>
      </c>
      <c r="K36" s="5">
        <v>2376.9360000000011</v>
      </c>
      <c r="L36" s="5">
        <v>2904.1189999999997</v>
      </c>
      <c r="M36" s="5">
        <v>2683.0228999999999</v>
      </c>
      <c r="N36" s="5">
        <v>2605.6699000000003</v>
      </c>
      <c r="O36" s="5">
        <v>2855.0617999999995</v>
      </c>
      <c r="P36" s="5">
        <v>2738.0395000000003</v>
      </c>
      <c r="R36" s="26"/>
    </row>
    <row r="37" spans="2:22" x14ac:dyDescent="0.25">
      <c r="B37" s="19">
        <v>37895</v>
      </c>
      <c r="C37" s="5">
        <v>73.114900000000006</v>
      </c>
      <c r="D37" s="5">
        <v>69.892600000000002</v>
      </c>
      <c r="E37" s="5">
        <v>69.475099999999998</v>
      </c>
      <c r="F37" s="5">
        <v>61.983900000000006</v>
      </c>
      <c r="G37" s="5">
        <v>57.944500000000005</v>
      </c>
      <c r="H37" s="5">
        <v>73.147000000000006</v>
      </c>
      <c r="I37" s="26"/>
      <c r="J37" s="19">
        <v>37895</v>
      </c>
      <c r="K37" s="5">
        <v>2450.0509000000011</v>
      </c>
      <c r="L37" s="5">
        <v>2974.0115999999998</v>
      </c>
      <c r="M37" s="5">
        <v>2752.498</v>
      </c>
      <c r="N37" s="5">
        <v>2667.6538000000005</v>
      </c>
      <c r="O37" s="5">
        <v>2913.0062999999996</v>
      </c>
      <c r="P37" s="5">
        <v>2811.1865000000003</v>
      </c>
      <c r="R37" s="26"/>
      <c r="V37" s="25"/>
    </row>
    <row r="38" spans="2:22" x14ac:dyDescent="0.25">
      <c r="B38" s="19">
        <v>37926</v>
      </c>
      <c r="C38" s="5">
        <v>80.655600000000007</v>
      </c>
      <c r="D38" s="5">
        <v>105.0317</v>
      </c>
      <c r="E38" s="5">
        <v>97.366900000000001</v>
      </c>
      <c r="F38" s="5">
        <v>59.752200000000009</v>
      </c>
      <c r="G38" s="5">
        <v>75.895799999999994</v>
      </c>
      <c r="H38" s="5">
        <v>90.489200000000011</v>
      </c>
      <c r="I38" s="26"/>
      <c r="J38" s="19">
        <v>37926</v>
      </c>
      <c r="K38" s="5">
        <v>2530.7065000000011</v>
      </c>
      <c r="L38" s="5">
        <v>3079.0432999999998</v>
      </c>
      <c r="M38" s="5">
        <v>2849.8649</v>
      </c>
      <c r="N38" s="5">
        <v>2727.4060000000004</v>
      </c>
      <c r="O38" s="5">
        <v>2988.9020999999993</v>
      </c>
      <c r="P38" s="5">
        <v>2901.6757000000002</v>
      </c>
      <c r="R38" s="26"/>
    </row>
    <row r="39" spans="2:22" x14ac:dyDescent="0.25">
      <c r="B39" s="19">
        <v>37956</v>
      </c>
      <c r="C39" s="5">
        <v>50.69</v>
      </c>
      <c r="D39" s="5">
        <v>94.705600000000004</v>
      </c>
      <c r="E39" s="5">
        <v>51.467300000000002</v>
      </c>
      <c r="F39" s="5">
        <v>53.344799999999999</v>
      </c>
      <c r="G39" s="5">
        <v>59.177</v>
      </c>
      <c r="H39" s="5">
        <v>62.478200000000008</v>
      </c>
      <c r="I39" s="26"/>
      <c r="J39" s="19">
        <v>37956</v>
      </c>
      <c r="K39" s="5">
        <v>2581.3965000000012</v>
      </c>
      <c r="L39" s="5">
        <v>3173.7488999999996</v>
      </c>
      <c r="M39" s="5">
        <v>2901.3321999999998</v>
      </c>
      <c r="N39" s="5">
        <v>2780.7508000000003</v>
      </c>
      <c r="O39" s="5">
        <v>3048.0790999999995</v>
      </c>
      <c r="P39" s="5">
        <v>2964.1539000000002</v>
      </c>
      <c r="R39" s="26"/>
      <c r="V39" s="25"/>
    </row>
    <row r="40" spans="2:22" x14ac:dyDescent="0.25">
      <c r="B40" s="19">
        <v>37987</v>
      </c>
      <c r="C40" s="5">
        <v>56.3675</v>
      </c>
      <c r="D40" s="5">
        <v>103.35480000000001</v>
      </c>
      <c r="E40" s="5">
        <v>67.876199999999997</v>
      </c>
      <c r="F40" s="5">
        <v>42.858400000000003</v>
      </c>
      <c r="G40" s="5">
        <v>42.776400000000002</v>
      </c>
      <c r="H40" s="5">
        <v>72.198700000000002</v>
      </c>
      <c r="I40" s="26"/>
      <c r="J40" s="19">
        <v>37987</v>
      </c>
      <c r="K40" s="5">
        <v>2637.764000000001</v>
      </c>
      <c r="L40" s="5">
        <v>3277.1036999999997</v>
      </c>
      <c r="M40" s="5">
        <v>2969.2084</v>
      </c>
      <c r="N40" s="5">
        <v>2823.6092000000003</v>
      </c>
      <c r="O40" s="5">
        <v>3090.8554999999997</v>
      </c>
      <c r="P40" s="5">
        <v>3036.3526000000002</v>
      </c>
      <c r="R40" s="26"/>
    </row>
    <row r="41" spans="2:22" x14ac:dyDescent="0.25">
      <c r="B41" s="19">
        <v>38018</v>
      </c>
      <c r="C41" s="5">
        <v>76.8048</v>
      </c>
      <c r="D41" s="5">
        <v>86.724300000000014</v>
      </c>
      <c r="E41" s="5">
        <v>62.334800000000001</v>
      </c>
      <c r="F41" s="5">
        <v>46.854399999999998</v>
      </c>
      <c r="G41" s="5">
        <v>45.982300000000002</v>
      </c>
      <c r="H41" s="5">
        <v>68.102599999999995</v>
      </c>
      <c r="I41" s="26"/>
      <c r="J41" s="19">
        <v>38018</v>
      </c>
      <c r="K41" s="5">
        <v>2714.5688000000009</v>
      </c>
      <c r="L41" s="5">
        <v>3363.8279999999995</v>
      </c>
      <c r="M41" s="5">
        <v>3031.5432000000001</v>
      </c>
      <c r="N41" s="5">
        <v>2870.4636000000005</v>
      </c>
      <c r="O41" s="5">
        <v>3136.8377999999998</v>
      </c>
      <c r="P41" s="5">
        <v>3104.4552000000003</v>
      </c>
      <c r="R41" s="26"/>
    </row>
    <row r="42" spans="2:22" x14ac:dyDescent="0.25">
      <c r="B42" s="19">
        <v>38047</v>
      </c>
      <c r="C42" s="5">
        <v>83.763500000000008</v>
      </c>
      <c r="D42" s="5">
        <v>65.509900000000002</v>
      </c>
      <c r="E42" s="5">
        <v>52.284400000000005</v>
      </c>
      <c r="F42" s="5">
        <v>90.8202</v>
      </c>
      <c r="G42" s="5">
        <v>91.762699999999995</v>
      </c>
      <c r="H42" s="5">
        <v>71.773299999999992</v>
      </c>
      <c r="I42" s="26"/>
      <c r="J42" s="19">
        <v>38047</v>
      </c>
      <c r="K42" s="5">
        <v>2798.3323000000009</v>
      </c>
      <c r="L42" s="5">
        <v>3429.3378999999995</v>
      </c>
      <c r="M42" s="5">
        <v>3083.8276000000001</v>
      </c>
      <c r="N42" s="5">
        <v>2961.2838000000006</v>
      </c>
      <c r="O42" s="5">
        <v>3228.6004999999996</v>
      </c>
      <c r="P42" s="5">
        <v>3176.2285000000002</v>
      </c>
      <c r="R42" s="26"/>
    </row>
    <row r="43" spans="2:22" x14ac:dyDescent="0.25">
      <c r="B43" s="19">
        <v>38078</v>
      </c>
      <c r="C43" s="5">
        <v>86.46350000000001</v>
      </c>
      <c r="D43" s="5">
        <v>76.635300000000001</v>
      </c>
      <c r="E43" s="5">
        <v>74.762</v>
      </c>
      <c r="F43" s="5">
        <v>100.0498</v>
      </c>
      <c r="G43" s="5">
        <v>106.8377</v>
      </c>
      <c r="H43" s="5">
        <v>83.665700000000015</v>
      </c>
      <c r="I43" s="26"/>
      <c r="J43" s="19">
        <v>38078</v>
      </c>
      <c r="K43" s="5">
        <v>2884.7958000000008</v>
      </c>
      <c r="L43" s="5">
        <v>3505.9731999999995</v>
      </c>
      <c r="M43" s="5">
        <v>3158.5896000000002</v>
      </c>
      <c r="N43" s="5">
        <v>3061.3336000000008</v>
      </c>
      <c r="O43" s="5">
        <v>3335.4381999999996</v>
      </c>
      <c r="P43" s="5">
        <v>3259.8942000000002</v>
      </c>
      <c r="R43" s="26"/>
    </row>
    <row r="44" spans="2:22" x14ac:dyDescent="0.25">
      <c r="B44" s="19">
        <v>38108</v>
      </c>
      <c r="C44" s="5">
        <v>68.480200000000011</v>
      </c>
      <c r="D44" s="5">
        <v>50.587800000000001</v>
      </c>
      <c r="E44" s="5">
        <v>69.137500000000003</v>
      </c>
      <c r="F44" s="5">
        <v>78.734300000000005</v>
      </c>
      <c r="G44" s="5">
        <v>88.542200000000008</v>
      </c>
      <c r="H44" s="5">
        <v>71.369299999999996</v>
      </c>
      <c r="I44" s="26"/>
      <c r="J44" s="19">
        <v>38108</v>
      </c>
      <c r="K44" s="5">
        <v>2953.2760000000007</v>
      </c>
      <c r="L44" s="5">
        <v>3556.5609999999992</v>
      </c>
      <c r="M44" s="5">
        <v>3227.7271000000001</v>
      </c>
      <c r="N44" s="5">
        <v>3140.0679000000009</v>
      </c>
      <c r="O44" s="5">
        <v>3423.9803999999995</v>
      </c>
      <c r="P44" s="5">
        <v>3331.2635</v>
      </c>
      <c r="R44" s="26"/>
      <c r="V44" s="25"/>
    </row>
    <row r="45" spans="2:22" x14ac:dyDescent="0.25">
      <c r="B45" s="19">
        <v>38139</v>
      </c>
      <c r="C45" s="5">
        <v>100.83120000000001</v>
      </c>
      <c r="D45" s="5">
        <v>108.73140000000001</v>
      </c>
      <c r="E45" s="5">
        <v>95.95320000000001</v>
      </c>
      <c r="F45" s="5">
        <v>115.88630000000001</v>
      </c>
      <c r="G45" s="5">
        <v>128.8151</v>
      </c>
      <c r="H45" s="5">
        <v>108.58800000000002</v>
      </c>
      <c r="I45" s="26"/>
      <c r="J45" s="19">
        <v>38139</v>
      </c>
      <c r="K45" s="5">
        <v>3054.1072000000008</v>
      </c>
      <c r="L45" s="5">
        <v>3665.2923999999994</v>
      </c>
      <c r="M45" s="5">
        <v>3323.6803</v>
      </c>
      <c r="N45" s="5">
        <v>3255.954200000001</v>
      </c>
      <c r="O45" s="5">
        <v>3552.7954999999993</v>
      </c>
      <c r="P45" s="5">
        <v>3439.8515000000002</v>
      </c>
      <c r="R45" s="26"/>
    </row>
    <row r="46" spans="2:22" x14ac:dyDescent="0.25">
      <c r="B46" s="19">
        <v>38169</v>
      </c>
      <c r="C46" s="5">
        <v>103.04849999999999</v>
      </c>
      <c r="D46" s="5">
        <v>98.259900000000016</v>
      </c>
      <c r="E46" s="5">
        <v>105.41</v>
      </c>
      <c r="F46" s="5">
        <v>116.8777</v>
      </c>
      <c r="G46" s="5">
        <v>131.96540000000002</v>
      </c>
      <c r="H46" s="5">
        <v>111.7533</v>
      </c>
      <c r="I46" s="26"/>
      <c r="J46" s="19">
        <v>38169</v>
      </c>
      <c r="K46" s="5">
        <v>3157.1557000000007</v>
      </c>
      <c r="L46" s="5">
        <v>3763.5522999999994</v>
      </c>
      <c r="M46" s="5">
        <v>3429.0902999999998</v>
      </c>
      <c r="N46" s="5">
        <v>3372.831900000001</v>
      </c>
      <c r="O46" s="5">
        <v>3684.7608999999993</v>
      </c>
      <c r="P46" s="5">
        <v>3551.6048000000001</v>
      </c>
      <c r="R46" s="26"/>
      <c r="V46" s="25"/>
    </row>
    <row r="47" spans="2:22" x14ac:dyDescent="0.25">
      <c r="B47" s="19">
        <v>38200</v>
      </c>
      <c r="C47" s="5">
        <v>80.394600000000011</v>
      </c>
      <c r="D47" s="5">
        <v>133.60150000000002</v>
      </c>
      <c r="E47" s="5">
        <v>123.05450000000002</v>
      </c>
      <c r="F47" s="5">
        <v>97.085100000000011</v>
      </c>
      <c r="G47" s="5">
        <v>123.69890000000001</v>
      </c>
      <c r="H47" s="5">
        <v>116.32690000000001</v>
      </c>
      <c r="I47" s="26"/>
      <c r="J47" s="19">
        <v>38200</v>
      </c>
      <c r="K47" s="5">
        <v>3237.5503000000008</v>
      </c>
      <c r="L47" s="5">
        <v>3897.1537999999996</v>
      </c>
      <c r="M47" s="5">
        <v>3552.1448</v>
      </c>
      <c r="N47" s="5">
        <v>3469.9170000000013</v>
      </c>
      <c r="O47" s="5">
        <v>3808.4597999999992</v>
      </c>
      <c r="P47" s="5">
        <v>3667.9317000000001</v>
      </c>
      <c r="R47" s="26"/>
    </row>
    <row r="48" spans="2:22" x14ac:dyDescent="0.25">
      <c r="B48" s="19">
        <v>38231</v>
      </c>
      <c r="C48" s="5">
        <v>74.638199999999998</v>
      </c>
      <c r="D48" s="5">
        <v>94.399400000000014</v>
      </c>
      <c r="E48" s="5">
        <v>88.366</v>
      </c>
      <c r="F48" s="5">
        <v>72.269899999999993</v>
      </c>
      <c r="G48" s="5">
        <v>74.607100000000003</v>
      </c>
      <c r="H48" s="5">
        <v>87.708399999999997</v>
      </c>
      <c r="I48" s="26"/>
      <c r="J48" s="19">
        <v>38231</v>
      </c>
      <c r="K48" s="5">
        <v>3312.1885000000007</v>
      </c>
      <c r="L48" s="5">
        <v>3991.5531999999994</v>
      </c>
      <c r="M48" s="5">
        <v>3640.5108</v>
      </c>
      <c r="N48" s="5">
        <v>3542.1869000000011</v>
      </c>
      <c r="O48" s="5">
        <v>3883.0668999999994</v>
      </c>
      <c r="P48" s="5">
        <v>3755.6401000000001</v>
      </c>
      <c r="R48" s="26"/>
      <c r="V48" s="25"/>
    </row>
    <row r="49" spans="2:22" x14ac:dyDescent="0.25">
      <c r="B49" s="19">
        <v>38261</v>
      </c>
      <c r="C49" s="5">
        <v>86.378700000000009</v>
      </c>
      <c r="D49" s="5">
        <v>116.07040000000001</v>
      </c>
      <c r="E49" s="5">
        <v>93.998100000000008</v>
      </c>
      <c r="F49" s="5">
        <v>67.836800000000011</v>
      </c>
      <c r="G49" s="5">
        <v>63.925600000000003</v>
      </c>
      <c r="H49" s="5">
        <v>96.261600000000001</v>
      </c>
      <c r="I49" s="26"/>
      <c r="J49" s="19">
        <v>38261</v>
      </c>
      <c r="K49" s="5">
        <v>3398.5672000000009</v>
      </c>
      <c r="L49" s="5">
        <v>4107.623599999999</v>
      </c>
      <c r="M49" s="5">
        <v>3734.5088999999998</v>
      </c>
      <c r="N49" s="5">
        <v>3610.0237000000011</v>
      </c>
      <c r="O49" s="5">
        <v>3946.9924999999994</v>
      </c>
      <c r="P49" s="5">
        <v>3851.9016999999999</v>
      </c>
      <c r="R49" s="26"/>
    </row>
    <row r="50" spans="2:22" x14ac:dyDescent="0.25">
      <c r="B50" s="19">
        <v>38292</v>
      </c>
      <c r="C50" s="5">
        <v>61.880800000000001</v>
      </c>
      <c r="D50" s="5">
        <v>74.014099999999999</v>
      </c>
      <c r="E50" s="5">
        <v>66.988900000000001</v>
      </c>
      <c r="F50" s="5">
        <v>50.699900000000007</v>
      </c>
      <c r="G50" s="5">
        <v>52.881100000000004</v>
      </c>
      <c r="H50" s="5">
        <v>69.106200000000001</v>
      </c>
      <c r="I50" s="26"/>
      <c r="J50" s="19">
        <v>38292</v>
      </c>
      <c r="K50" s="5">
        <v>3460.4480000000008</v>
      </c>
      <c r="L50" s="5">
        <v>4181.6376999999993</v>
      </c>
      <c r="M50" s="5">
        <v>3801.4977999999996</v>
      </c>
      <c r="N50" s="5">
        <v>3660.7236000000012</v>
      </c>
      <c r="O50" s="5">
        <v>3999.8735999999994</v>
      </c>
      <c r="P50" s="5">
        <v>3921.0079000000001</v>
      </c>
      <c r="R50" s="26"/>
    </row>
    <row r="51" spans="2:22" x14ac:dyDescent="0.25">
      <c r="B51" s="19">
        <v>38322</v>
      </c>
      <c r="C51" s="5">
        <v>67.7834</v>
      </c>
      <c r="D51" s="5">
        <v>93.886900000000011</v>
      </c>
      <c r="E51" s="5">
        <v>65.400900000000007</v>
      </c>
      <c r="F51" s="5">
        <v>76.886099999999999</v>
      </c>
      <c r="G51" s="5">
        <v>69.322400000000002</v>
      </c>
      <c r="H51" s="5">
        <v>75.308500000000009</v>
      </c>
      <c r="I51" s="26"/>
      <c r="J51" s="19">
        <v>38322</v>
      </c>
      <c r="K51" s="5">
        <v>3528.2314000000006</v>
      </c>
      <c r="L51" s="5">
        <v>4275.5245999999997</v>
      </c>
      <c r="M51" s="5">
        <v>3866.8986999999997</v>
      </c>
      <c r="N51" s="5">
        <v>3737.6097000000013</v>
      </c>
      <c r="O51" s="5">
        <v>4069.1959999999995</v>
      </c>
      <c r="P51" s="5">
        <v>3996.3164000000002</v>
      </c>
      <c r="R51" s="26"/>
    </row>
    <row r="52" spans="2:22" x14ac:dyDescent="0.25">
      <c r="B52" s="19">
        <v>38353</v>
      </c>
      <c r="C52" s="5">
        <v>76.847800000000007</v>
      </c>
      <c r="D52" s="5">
        <v>98.787300000000016</v>
      </c>
      <c r="E52" s="5">
        <v>80.441000000000003</v>
      </c>
      <c r="F52" s="5">
        <v>61.716800000000006</v>
      </c>
      <c r="G52" s="5">
        <v>57.520800000000001</v>
      </c>
      <c r="H52" s="5">
        <v>80.022300000000001</v>
      </c>
      <c r="I52" s="26"/>
      <c r="J52" s="19">
        <v>38353</v>
      </c>
      <c r="K52" s="5">
        <v>3605.0792000000006</v>
      </c>
      <c r="L52" s="5">
        <v>4374.3118999999997</v>
      </c>
      <c r="M52" s="5">
        <v>3947.3396999999995</v>
      </c>
      <c r="N52" s="5">
        <v>3799.3265000000015</v>
      </c>
      <c r="O52" s="5">
        <v>4126.7167999999992</v>
      </c>
      <c r="P52" s="5">
        <v>4076.3387000000002</v>
      </c>
      <c r="R52" s="26"/>
    </row>
    <row r="53" spans="2:22" x14ac:dyDescent="0.25">
      <c r="B53" s="19">
        <v>38384</v>
      </c>
      <c r="C53" s="5">
        <v>76.674599999999998</v>
      </c>
      <c r="D53" s="5">
        <v>64.499700000000004</v>
      </c>
      <c r="E53" s="5">
        <v>50.0197</v>
      </c>
      <c r="F53" s="5">
        <v>59.813000000000002</v>
      </c>
      <c r="G53" s="5">
        <v>77.583799999999997</v>
      </c>
      <c r="H53" s="5">
        <v>63.218400000000003</v>
      </c>
      <c r="I53" s="26"/>
      <c r="J53" s="19">
        <v>38384</v>
      </c>
      <c r="K53" s="5">
        <v>3681.7538000000004</v>
      </c>
      <c r="L53" s="5">
        <v>4438.8116</v>
      </c>
      <c r="M53" s="5">
        <v>3997.3593999999994</v>
      </c>
      <c r="N53" s="5">
        <v>3859.1395000000016</v>
      </c>
      <c r="O53" s="5">
        <v>4204.3005999999996</v>
      </c>
      <c r="P53" s="5">
        <v>4139.5571</v>
      </c>
      <c r="R53" s="26"/>
    </row>
    <row r="54" spans="2:22" x14ac:dyDescent="0.25">
      <c r="B54" s="19">
        <v>38412</v>
      </c>
      <c r="C54" s="5">
        <v>83.610900000000015</v>
      </c>
      <c r="D54" s="5">
        <v>79.540900000000008</v>
      </c>
      <c r="E54" s="5">
        <v>60.498100000000001</v>
      </c>
      <c r="F54" s="5">
        <v>62.180900000000001</v>
      </c>
      <c r="G54" s="5">
        <v>69.642700000000005</v>
      </c>
      <c r="H54" s="5">
        <v>70.415800000000004</v>
      </c>
      <c r="I54" s="26"/>
      <c r="J54" s="19">
        <v>38412</v>
      </c>
      <c r="K54" s="5">
        <v>3765.3647000000005</v>
      </c>
      <c r="L54" s="5">
        <v>4518.3525</v>
      </c>
      <c r="M54" s="5">
        <v>4057.8574999999992</v>
      </c>
      <c r="N54" s="5">
        <v>3921.3204000000014</v>
      </c>
      <c r="O54" s="5">
        <v>4273.9432999999999</v>
      </c>
      <c r="P54" s="5">
        <v>4209.9728999999998</v>
      </c>
      <c r="R54" s="26"/>
    </row>
    <row r="55" spans="2:22" x14ac:dyDescent="0.25">
      <c r="B55" s="19">
        <v>38443</v>
      </c>
      <c r="C55" s="5">
        <v>77.287400000000005</v>
      </c>
      <c r="D55" s="5">
        <v>34.468499999999999</v>
      </c>
      <c r="E55" s="5">
        <v>58.794600000000003</v>
      </c>
      <c r="F55" s="5">
        <v>82.040300000000002</v>
      </c>
      <c r="G55" s="5">
        <v>75.708700000000007</v>
      </c>
      <c r="H55" s="5">
        <v>67.787300000000002</v>
      </c>
      <c r="I55" s="26"/>
      <c r="J55" s="19">
        <v>38443</v>
      </c>
      <c r="K55" s="5">
        <v>3842.6521000000007</v>
      </c>
      <c r="L55" s="5">
        <v>4552.8209999999999</v>
      </c>
      <c r="M55" s="5">
        <v>4116.6520999999993</v>
      </c>
      <c r="N55" s="5">
        <v>4003.3607000000015</v>
      </c>
      <c r="O55" s="5">
        <v>4349.652</v>
      </c>
      <c r="P55" s="5">
        <v>4277.7601999999997</v>
      </c>
      <c r="R55" s="26"/>
    </row>
    <row r="56" spans="2:22" x14ac:dyDescent="0.25">
      <c r="B56" s="19">
        <v>38473</v>
      </c>
      <c r="C56" s="5">
        <v>104.1472</v>
      </c>
      <c r="D56" s="5">
        <v>66.642499999999998</v>
      </c>
      <c r="E56" s="5">
        <v>96.899200000000008</v>
      </c>
      <c r="F56" s="5">
        <v>118.0172</v>
      </c>
      <c r="G56" s="5">
        <v>117.02560000000001</v>
      </c>
      <c r="H56" s="5">
        <v>99.525500000000008</v>
      </c>
      <c r="I56" s="26"/>
      <c r="J56" s="19">
        <v>38473</v>
      </c>
      <c r="K56" s="5">
        <v>3946.7993000000006</v>
      </c>
      <c r="L56" s="5">
        <v>4619.4634999999998</v>
      </c>
      <c r="M56" s="5">
        <v>4213.5512999999992</v>
      </c>
      <c r="N56" s="5">
        <v>4121.3779000000013</v>
      </c>
      <c r="O56" s="5">
        <v>4466.6776</v>
      </c>
      <c r="P56" s="5">
        <v>4377.2856999999995</v>
      </c>
      <c r="R56" s="26"/>
    </row>
    <row r="57" spans="2:22" x14ac:dyDescent="0.25">
      <c r="B57" s="19">
        <v>38504</v>
      </c>
      <c r="C57" s="5">
        <v>105.8608</v>
      </c>
      <c r="D57" s="5">
        <v>99.688500000000005</v>
      </c>
      <c r="E57" s="5">
        <v>110.66969999999999</v>
      </c>
      <c r="F57" s="5">
        <v>117.97710000000001</v>
      </c>
      <c r="G57" s="5">
        <v>128.77930000000001</v>
      </c>
      <c r="H57" s="5">
        <v>113.53620000000001</v>
      </c>
      <c r="I57" s="26"/>
      <c r="J57" s="19">
        <v>38504</v>
      </c>
      <c r="K57" s="5">
        <v>4052.6601000000005</v>
      </c>
      <c r="L57" s="5">
        <v>4719.152</v>
      </c>
      <c r="M57" s="5">
        <v>4324.2209999999995</v>
      </c>
      <c r="N57" s="5">
        <v>4239.3550000000014</v>
      </c>
      <c r="O57" s="5">
        <v>4595.4569000000001</v>
      </c>
      <c r="P57" s="5">
        <v>4490.821899999999</v>
      </c>
      <c r="R57" s="26"/>
      <c r="V57" s="25"/>
    </row>
    <row r="58" spans="2:22" x14ac:dyDescent="0.25">
      <c r="B58" s="19">
        <v>38534</v>
      </c>
      <c r="C58" s="5">
        <v>103.12760000000002</v>
      </c>
      <c r="D58" s="5">
        <v>100.4074</v>
      </c>
      <c r="E58" s="5">
        <v>131.35310000000001</v>
      </c>
      <c r="F58" s="5">
        <v>115.44880000000001</v>
      </c>
      <c r="G58" s="5">
        <v>132.9143</v>
      </c>
      <c r="H58" s="5">
        <v>122.4089</v>
      </c>
      <c r="I58" s="26"/>
      <c r="J58" s="19">
        <v>38534</v>
      </c>
      <c r="K58" s="5">
        <v>4155.7877000000008</v>
      </c>
      <c r="L58" s="5">
        <v>4819.5594000000001</v>
      </c>
      <c r="M58" s="5">
        <v>4455.5740999999998</v>
      </c>
      <c r="N58" s="5">
        <v>4354.8038000000015</v>
      </c>
      <c r="O58" s="5">
        <v>4728.3712000000005</v>
      </c>
      <c r="P58" s="5">
        <v>4613.2307999999994</v>
      </c>
      <c r="R58" s="26"/>
      <c r="V58" s="25"/>
    </row>
    <row r="59" spans="2:22" x14ac:dyDescent="0.25">
      <c r="B59" s="19">
        <v>38565</v>
      </c>
      <c r="C59" s="5">
        <v>70.903099999999995</v>
      </c>
      <c r="D59" s="5">
        <v>107.11880000000002</v>
      </c>
      <c r="E59" s="5">
        <v>112.349</v>
      </c>
      <c r="F59" s="5">
        <v>77.458799999999997</v>
      </c>
      <c r="G59" s="5">
        <v>101.3857</v>
      </c>
      <c r="H59" s="5">
        <v>102.50150000000002</v>
      </c>
      <c r="I59" s="26"/>
      <c r="J59" s="19">
        <v>38565</v>
      </c>
      <c r="K59" s="5">
        <v>4226.6908000000003</v>
      </c>
      <c r="L59" s="5">
        <v>4926.6782000000003</v>
      </c>
      <c r="M59" s="5">
        <v>4567.9231</v>
      </c>
      <c r="N59" s="5">
        <v>4432.2626000000018</v>
      </c>
      <c r="O59" s="5">
        <v>4829.7569000000003</v>
      </c>
      <c r="P59" s="5">
        <v>4715.7322999999997</v>
      </c>
      <c r="R59" s="26"/>
      <c r="V59" s="25"/>
    </row>
    <row r="60" spans="2:22" x14ac:dyDescent="0.25">
      <c r="B60" s="19">
        <v>38596</v>
      </c>
      <c r="C60" s="5">
        <v>77.5548</v>
      </c>
      <c r="D60" s="5">
        <v>124.54730000000001</v>
      </c>
      <c r="E60" s="5">
        <v>123.13610000000001</v>
      </c>
      <c r="F60" s="5">
        <v>74.923500000000004</v>
      </c>
      <c r="G60" s="5">
        <v>80.279200000000003</v>
      </c>
      <c r="H60" s="5">
        <v>109.16070000000001</v>
      </c>
      <c r="I60" s="26"/>
      <c r="J60" s="19">
        <v>38596</v>
      </c>
      <c r="K60" s="5">
        <v>4304.2456000000002</v>
      </c>
      <c r="L60" s="5">
        <v>5051.2255000000005</v>
      </c>
      <c r="M60" s="5">
        <v>4691.0591999999997</v>
      </c>
      <c r="N60" s="5">
        <v>4507.1861000000017</v>
      </c>
      <c r="O60" s="5">
        <v>4910.0361000000003</v>
      </c>
      <c r="P60" s="5">
        <v>4824.893</v>
      </c>
      <c r="R60" s="26"/>
    </row>
    <row r="61" spans="2:22" x14ac:dyDescent="0.25">
      <c r="B61" s="19">
        <v>38626</v>
      </c>
      <c r="C61" s="5">
        <v>61.866399999999999</v>
      </c>
      <c r="D61" s="5">
        <v>71.755700000000004</v>
      </c>
      <c r="E61" s="5">
        <v>70.0274</v>
      </c>
      <c r="F61" s="5">
        <v>62.091000000000001</v>
      </c>
      <c r="G61" s="5">
        <v>58.966300000000004</v>
      </c>
      <c r="H61" s="5">
        <v>69.318100000000001</v>
      </c>
      <c r="I61" s="26"/>
      <c r="J61" s="19">
        <v>38626</v>
      </c>
      <c r="K61" s="5">
        <v>4366.1120000000001</v>
      </c>
      <c r="L61" s="5">
        <v>5122.9812000000002</v>
      </c>
      <c r="M61" s="5">
        <v>4761.0865999999996</v>
      </c>
      <c r="N61" s="5">
        <v>4569.2771000000021</v>
      </c>
      <c r="O61" s="5">
        <v>4969.0024000000003</v>
      </c>
      <c r="P61" s="5">
        <v>4894.2111000000004</v>
      </c>
      <c r="R61" s="26"/>
    </row>
    <row r="62" spans="2:22" x14ac:dyDescent="0.25">
      <c r="B62" s="19">
        <v>38657</v>
      </c>
      <c r="C62" s="5">
        <v>70.920299999999997</v>
      </c>
      <c r="D62" s="5">
        <v>70.094899999999996</v>
      </c>
      <c r="E62" s="5">
        <v>84.104100000000017</v>
      </c>
      <c r="F62" s="5">
        <v>56.7515</v>
      </c>
      <c r="G62" s="5">
        <v>56.665200000000006</v>
      </c>
      <c r="H62" s="5">
        <v>76.039400000000001</v>
      </c>
      <c r="I62" s="26"/>
      <c r="J62" s="19">
        <v>38657</v>
      </c>
      <c r="K62" s="5">
        <v>4437.0322999999999</v>
      </c>
      <c r="L62" s="5">
        <v>5193.0761000000002</v>
      </c>
      <c r="M62" s="5">
        <v>4845.1906999999992</v>
      </c>
      <c r="N62" s="5">
        <v>4626.0286000000024</v>
      </c>
      <c r="O62" s="5">
        <v>5025.6676000000007</v>
      </c>
      <c r="P62" s="5">
        <v>4970.2505000000001</v>
      </c>
      <c r="R62" s="26"/>
    </row>
    <row r="63" spans="2:22" x14ac:dyDescent="0.25">
      <c r="B63" s="19">
        <v>38687</v>
      </c>
      <c r="C63" s="5">
        <v>61.039000000000001</v>
      </c>
      <c r="D63" s="5">
        <v>64.978400000000008</v>
      </c>
      <c r="E63" s="5">
        <v>53.548699999999997</v>
      </c>
      <c r="F63" s="5">
        <v>42.410600000000002</v>
      </c>
      <c r="G63" s="5">
        <v>40.037599999999998</v>
      </c>
      <c r="H63" s="5">
        <v>54.889800000000008</v>
      </c>
      <c r="I63" s="26"/>
      <c r="J63" s="19">
        <v>38687</v>
      </c>
      <c r="K63" s="5">
        <v>4498.0712999999996</v>
      </c>
      <c r="L63" s="5">
        <v>5258.0545000000002</v>
      </c>
      <c r="M63" s="5">
        <v>4898.7393999999995</v>
      </c>
      <c r="N63" s="5">
        <v>4668.4392000000025</v>
      </c>
      <c r="O63" s="5">
        <v>5065.7052000000003</v>
      </c>
      <c r="P63" s="5">
        <v>5025.1403</v>
      </c>
      <c r="R63" s="26"/>
    </row>
    <row r="64" spans="2:22" x14ac:dyDescent="0.25">
      <c r="B64" s="19">
        <v>38718</v>
      </c>
      <c r="C64" s="5">
        <v>65.762500000000003</v>
      </c>
      <c r="D64" s="5">
        <v>65.989999999999995</v>
      </c>
      <c r="E64" s="5">
        <v>64.422499999999999</v>
      </c>
      <c r="F64" s="5">
        <v>81.160799999999995</v>
      </c>
      <c r="G64" s="5">
        <v>94.6584</v>
      </c>
      <c r="H64" s="5">
        <v>69.847099999999998</v>
      </c>
      <c r="I64" s="26"/>
      <c r="J64" s="19">
        <v>38718</v>
      </c>
      <c r="K64" s="5">
        <v>4563.8337999999994</v>
      </c>
      <c r="L64" s="5">
        <v>5324.0445</v>
      </c>
      <c r="M64" s="5">
        <v>4963.1618999999992</v>
      </c>
      <c r="N64" s="5">
        <v>4749.6000000000022</v>
      </c>
      <c r="O64" s="5">
        <v>5160.3636000000006</v>
      </c>
      <c r="P64" s="5">
        <v>5094.9874</v>
      </c>
      <c r="R64" s="26"/>
    </row>
    <row r="65" spans="2:22" x14ac:dyDescent="0.25">
      <c r="B65" s="19">
        <v>38749</v>
      </c>
      <c r="C65" s="5">
        <v>65.769199999999998</v>
      </c>
      <c r="D65" s="5">
        <v>90.8185</v>
      </c>
      <c r="E65" s="5">
        <v>57.491900000000001</v>
      </c>
      <c r="F65" s="5">
        <v>47.078500000000005</v>
      </c>
      <c r="G65" s="5">
        <v>52.131100000000004</v>
      </c>
      <c r="H65" s="5">
        <v>64.914700000000011</v>
      </c>
      <c r="I65" s="26"/>
      <c r="J65" s="19">
        <v>38749</v>
      </c>
      <c r="K65" s="5">
        <v>4629.6029999999992</v>
      </c>
      <c r="L65" s="5">
        <v>5414.8630000000003</v>
      </c>
      <c r="M65" s="5">
        <v>5020.6537999999991</v>
      </c>
      <c r="N65" s="5">
        <v>4796.6785000000018</v>
      </c>
      <c r="O65" s="5">
        <v>5212.4947000000002</v>
      </c>
      <c r="P65" s="5">
        <v>5159.9021000000002</v>
      </c>
      <c r="R65" s="26"/>
    </row>
    <row r="66" spans="2:22" x14ac:dyDescent="0.25">
      <c r="B66" s="19">
        <v>38777</v>
      </c>
      <c r="C66" s="5">
        <v>69.346100000000007</v>
      </c>
      <c r="D66" s="5">
        <v>89.89370000000001</v>
      </c>
      <c r="E66" s="5">
        <v>61.151300000000006</v>
      </c>
      <c r="F66" s="5">
        <v>55.263199999999998</v>
      </c>
      <c r="G66" s="5">
        <v>67.9345</v>
      </c>
      <c r="H66" s="5">
        <v>69.466600000000014</v>
      </c>
      <c r="I66" s="26"/>
      <c r="J66" s="19">
        <v>38777</v>
      </c>
      <c r="K66" s="5">
        <v>4698.9490999999989</v>
      </c>
      <c r="L66" s="5">
        <v>5504.7566999999999</v>
      </c>
      <c r="M66" s="5">
        <v>5081.8050999999996</v>
      </c>
      <c r="N66" s="5">
        <v>4851.9417000000021</v>
      </c>
      <c r="O66" s="5">
        <v>5280.4292000000005</v>
      </c>
      <c r="P66" s="5">
        <v>5229.3687</v>
      </c>
      <c r="R66" s="26"/>
    </row>
    <row r="67" spans="2:22" x14ac:dyDescent="0.25">
      <c r="B67" s="19">
        <v>38808</v>
      </c>
      <c r="C67" s="5">
        <v>72.039200000000008</v>
      </c>
      <c r="D67" s="5">
        <v>60.634700000000002</v>
      </c>
      <c r="E67" s="5">
        <v>61.695799999999998</v>
      </c>
      <c r="F67" s="5">
        <v>60.034199999999998</v>
      </c>
      <c r="G67" s="5">
        <v>61.153200000000005</v>
      </c>
      <c r="H67" s="5">
        <v>63.798299999999998</v>
      </c>
      <c r="I67" s="26"/>
      <c r="J67" s="19">
        <v>38808</v>
      </c>
      <c r="K67" s="5">
        <v>4770.9882999999991</v>
      </c>
      <c r="L67" s="5">
        <v>5565.3913999999995</v>
      </c>
      <c r="M67" s="5">
        <v>5143.5009</v>
      </c>
      <c r="N67" s="5">
        <v>4911.9759000000022</v>
      </c>
      <c r="O67" s="5">
        <v>5341.5824000000002</v>
      </c>
      <c r="P67" s="5">
        <v>5293.1670000000004</v>
      </c>
      <c r="R67" s="26"/>
    </row>
    <row r="68" spans="2:22" x14ac:dyDescent="0.25">
      <c r="B68" s="19">
        <v>38838</v>
      </c>
      <c r="C68" s="5">
        <v>99.218299999999999</v>
      </c>
      <c r="D68" s="5">
        <v>52.848700000000001</v>
      </c>
      <c r="E68" s="5">
        <v>88.703100000000006</v>
      </c>
      <c r="F68" s="5">
        <v>97.274100000000004</v>
      </c>
      <c r="G68" s="5">
        <v>93.336800000000011</v>
      </c>
      <c r="H68" s="5">
        <v>87.808500000000009</v>
      </c>
      <c r="I68" s="26"/>
      <c r="J68" s="19">
        <v>38838</v>
      </c>
      <c r="K68" s="5">
        <v>4870.2065999999995</v>
      </c>
      <c r="L68" s="5">
        <v>5618.2400999999991</v>
      </c>
      <c r="M68" s="5">
        <v>5232.2039999999997</v>
      </c>
      <c r="N68" s="5">
        <v>5009.2500000000018</v>
      </c>
      <c r="O68" s="5">
        <v>5434.9192000000003</v>
      </c>
      <c r="P68" s="5">
        <v>5380.9755000000005</v>
      </c>
      <c r="R68" s="26"/>
    </row>
    <row r="69" spans="2:22" x14ac:dyDescent="0.25">
      <c r="B69" s="19">
        <v>38869</v>
      </c>
      <c r="C69" s="5">
        <v>106.79849999999999</v>
      </c>
      <c r="D69" s="5">
        <v>90.228499999999997</v>
      </c>
      <c r="E69" s="5">
        <v>111.1182</v>
      </c>
      <c r="F69" s="5">
        <v>118.3224</v>
      </c>
      <c r="G69" s="5">
        <v>126.3184</v>
      </c>
      <c r="H69" s="5">
        <v>111.66379999999999</v>
      </c>
      <c r="I69" s="26"/>
      <c r="J69" s="19">
        <v>38869</v>
      </c>
      <c r="K69" s="5">
        <v>4977.0050999999994</v>
      </c>
      <c r="L69" s="5">
        <v>5708.4685999999992</v>
      </c>
      <c r="M69" s="5">
        <v>5343.3221999999996</v>
      </c>
      <c r="N69" s="5">
        <v>5127.5724000000018</v>
      </c>
      <c r="O69" s="5">
        <v>5561.2376000000004</v>
      </c>
      <c r="P69" s="5">
        <v>5492.6393000000007</v>
      </c>
      <c r="R69" s="26"/>
      <c r="V69" s="25"/>
    </row>
    <row r="70" spans="2:22" x14ac:dyDescent="0.25">
      <c r="B70" s="19">
        <v>38899</v>
      </c>
      <c r="C70" s="5">
        <v>106.3484</v>
      </c>
      <c r="D70" s="5">
        <v>100.7433</v>
      </c>
      <c r="E70" s="5">
        <v>125.48330000000001</v>
      </c>
      <c r="F70" s="5">
        <v>117.22919999999999</v>
      </c>
      <c r="G70" s="5">
        <v>130.25110000000001</v>
      </c>
      <c r="H70" s="5">
        <v>119.8223</v>
      </c>
      <c r="I70" s="26"/>
      <c r="J70" s="19">
        <v>38899</v>
      </c>
      <c r="K70" s="5">
        <v>5083.3534999999993</v>
      </c>
      <c r="L70" s="5">
        <v>5809.2118999999993</v>
      </c>
      <c r="M70" s="5">
        <v>5468.8054999999995</v>
      </c>
      <c r="N70" s="5">
        <v>5244.8016000000016</v>
      </c>
      <c r="O70" s="5">
        <v>5691.4887000000008</v>
      </c>
      <c r="P70" s="5">
        <v>5612.4616000000005</v>
      </c>
      <c r="R70" s="26"/>
      <c r="V70" s="25"/>
    </row>
    <row r="71" spans="2:22" x14ac:dyDescent="0.25">
      <c r="B71" s="19">
        <v>38930</v>
      </c>
      <c r="C71" s="5">
        <v>89.742400000000004</v>
      </c>
      <c r="D71" s="5">
        <v>128.91230000000002</v>
      </c>
      <c r="E71" s="5">
        <v>125.68260000000001</v>
      </c>
      <c r="F71" s="5">
        <v>108.90480000000001</v>
      </c>
      <c r="G71" s="5">
        <v>125.84990000000001</v>
      </c>
      <c r="H71" s="5">
        <v>120.6801</v>
      </c>
      <c r="I71" s="26"/>
      <c r="J71" s="19">
        <v>38930</v>
      </c>
      <c r="K71" s="5">
        <v>5173.0958999999993</v>
      </c>
      <c r="L71" s="5">
        <v>5938.1241999999993</v>
      </c>
      <c r="M71" s="5">
        <v>5594.4880999999996</v>
      </c>
      <c r="N71" s="5">
        <v>5353.7064000000018</v>
      </c>
      <c r="O71" s="5">
        <v>5817.338600000001</v>
      </c>
      <c r="P71" s="5">
        <v>5733.1417000000001</v>
      </c>
      <c r="R71" s="26"/>
      <c r="V71" s="25"/>
    </row>
    <row r="72" spans="2:22" x14ac:dyDescent="0.25">
      <c r="B72" s="19">
        <v>38961</v>
      </c>
      <c r="C72" s="5">
        <v>87.999900000000011</v>
      </c>
      <c r="D72" s="5">
        <v>131.7132</v>
      </c>
      <c r="E72" s="5">
        <v>126.7124</v>
      </c>
      <c r="F72" s="5">
        <v>95.639300000000006</v>
      </c>
      <c r="G72" s="5">
        <v>102.06700000000001</v>
      </c>
      <c r="H72" s="5">
        <v>117.777</v>
      </c>
      <c r="I72" s="26"/>
      <c r="J72" s="19">
        <v>38961</v>
      </c>
      <c r="K72" s="5">
        <v>5261.0957999999991</v>
      </c>
      <c r="L72" s="5">
        <v>6069.8373999999994</v>
      </c>
      <c r="M72" s="5">
        <v>5721.2004999999999</v>
      </c>
      <c r="N72" s="5">
        <v>5449.3457000000017</v>
      </c>
      <c r="O72" s="5">
        <v>5919.405600000001</v>
      </c>
      <c r="P72" s="5">
        <v>5850.9187000000002</v>
      </c>
      <c r="R72" s="26"/>
    </row>
    <row r="73" spans="2:22" x14ac:dyDescent="0.25">
      <c r="B73" s="19">
        <v>38991</v>
      </c>
      <c r="C73" s="5">
        <v>49.679500000000004</v>
      </c>
      <c r="D73" s="5">
        <v>80.799700000000001</v>
      </c>
      <c r="E73" s="5">
        <v>65.705700000000007</v>
      </c>
      <c r="F73" s="5">
        <v>58.844200000000001</v>
      </c>
      <c r="G73" s="5">
        <v>53.725500000000004</v>
      </c>
      <c r="H73" s="5">
        <v>68.723699999999994</v>
      </c>
      <c r="I73" s="26"/>
      <c r="J73" s="19">
        <v>38991</v>
      </c>
      <c r="K73" s="5">
        <v>5310.7752999999993</v>
      </c>
      <c r="L73" s="5">
        <v>6150.637099999999</v>
      </c>
      <c r="M73" s="5">
        <v>5786.9062000000004</v>
      </c>
      <c r="N73" s="5">
        <v>5508.1899000000012</v>
      </c>
      <c r="O73" s="5">
        <v>5973.1311000000005</v>
      </c>
      <c r="P73" s="5">
        <v>5919.6423999999997</v>
      </c>
      <c r="R73" s="26"/>
    </row>
    <row r="74" spans="2:22" x14ac:dyDescent="0.25">
      <c r="B74" s="19">
        <v>39022</v>
      </c>
      <c r="C74" s="5">
        <v>85.079200000000014</v>
      </c>
      <c r="D74" s="5">
        <v>81.244700000000009</v>
      </c>
      <c r="E74" s="5">
        <v>72.128700000000009</v>
      </c>
      <c r="F74" s="5">
        <v>83.739000000000004</v>
      </c>
      <c r="G74" s="5">
        <v>92.854399999999998</v>
      </c>
      <c r="H74" s="5">
        <v>80.994500000000016</v>
      </c>
      <c r="I74" s="26"/>
      <c r="J74" s="19">
        <v>39022</v>
      </c>
      <c r="K74" s="5">
        <v>5395.8544999999995</v>
      </c>
      <c r="L74" s="5">
        <v>6231.8817999999992</v>
      </c>
      <c r="M74" s="5">
        <v>5859.0349000000006</v>
      </c>
      <c r="N74" s="5">
        <v>5591.9289000000008</v>
      </c>
      <c r="O74" s="5">
        <v>6065.9855000000007</v>
      </c>
      <c r="P74" s="5">
        <v>6000.6368999999995</v>
      </c>
      <c r="R74" s="26"/>
    </row>
    <row r="75" spans="2:22" x14ac:dyDescent="0.25">
      <c r="B75" s="19">
        <v>39052</v>
      </c>
      <c r="C75" s="5">
        <v>51.84790000000001</v>
      </c>
      <c r="D75" s="5">
        <v>87.687600000000003</v>
      </c>
      <c r="E75" s="5">
        <v>55.406700000000001</v>
      </c>
      <c r="F75" s="5">
        <v>65.547200000000004</v>
      </c>
      <c r="G75" s="5">
        <v>69.285799999999995</v>
      </c>
      <c r="H75" s="5">
        <v>67.125</v>
      </c>
      <c r="I75" s="26"/>
      <c r="J75" s="19">
        <v>39052</v>
      </c>
      <c r="K75" s="5">
        <v>5447.7023999999992</v>
      </c>
      <c r="L75" s="5">
        <v>6319.5693999999994</v>
      </c>
      <c r="M75" s="5">
        <v>5914.4416000000001</v>
      </c>
      <c r="N75" s="5">
        <v>5657.4761000000008</v>
      </c>
      <c r="O75" s="5">
        <v>6135.2713000000003</v>
      </c>
      <c r="P75" s="5">
        <v>6067.7618999999995</v>
      </c>
      <c r="R75" s="26"/>
      <c r="V75" s="25"/>
    </row>
    <row r="76" spans="2:22" x14ac:dyDescent="0.25">
      <c r="B76" s="19">
        <v>39083</v>
      </c>
      <c r="C76" s="5">
        <v>60.598299999999995</v>
      </c>
      <c r="D76" s="5">
        <v>109.46400000000001</v>
      </c>
      <c r="E76" s="5">
        <v>66.436900000000009</v>
      </c>
      <c r="F76" s="5">
        <v>74.378399999999999</v>
      </c>
      <c r="G76" s="5">
        <v>83.95150000000001</v>
      </c>
      <c r="H76" s="5">
        <v>77.004300000000001</v>
      </c>
      <c r="I76" s="26"/>
      <c r="J76" s="19">
        <v>39083</v>
      </c>
      <c r="K76" s="5">
        <v>5508.3006999999989</v>
      </c>
      <c r="L76" s="5">
        <v>6429.0333999999993</v>
      </c>
      <c r="M76" s="5">
        <v>5980.8784999999998</v>
      </c>
      <c r="N76" s="5">
        <v>5731.8545000000004</v>
      </c>
      <c r="O76" s="5">
        <v>6219.2228000000005</v>
      </c>
      <c r="P76" s="5">
        <v>6144.7661999999991</v>
      </c>
      <c r="R76" s="26"/>
      <c r="V76" s="25"/>
    </row>
    <row r="77" spans="2:22" x14ac:dyDescent="0.25">
      <c r="B77" s="19">
        <v>39114</v>
      </c>
      <c r="C77" s="5">
        <v>68.535200000000003</v>
      </c>
      <c r="D77" s="5">
        <v>131.76250000000002</v>
      </c>
      <c r="E77" s="5">
        <v>80.241500000000002</v>
      </c>
      <c r="F77" s="5">
        <v>61.010100000000001</v>
      </c>
      <c r="G77" s="5">
        <v>61.540300000000002</v>
      </c>
      <c r="H77" s="5">
        <v>83.986699999999999</v>
      </c>
      <c r="I77" s="26"/>
      <c r="J77" s="19">
        <v>39114</v>
      </c>
      <c r="K77" s="5">
        <v>5576.8358999999991</v>
      </c>
      <c r="L77" s="5">
        <v>6560.7958999999992</v>
      </c>
      <c r="M77" s="5">
        <v>6061.12</v>
      </c>
      <c r="N77" s="5">
        <v>5792.8646000000008</v>
      </c>
      <c r="O77" s="5">
        <v>6280.7631000000001</v>
      </c>
      <c r="P77" s="5">
        <v>6228.7528999999995</v>
      </c>
      <c r="R77" s="26"/>
    </row>
    <row r="78" spans="2:22" x14ac:dyDescent="0.25">
      <c r="B78" s="19">
        <v>39142</v>
      </c>
      <c r="C78" s="5">
        <v>99.085300000000004</v>
      </c>
      <c r="D78" s="5">
        <v>68.614500000000007</v>
      </c>
      <c r="E78" s="5">
        <v>67.009699999999995</v>
      </c>
      <c r="F78" s="5">
        <v>107.7694</v>
      </c>
      <c r="G78" s="5">
        <v>112.08800000000002</v>
      </c>
      <c r="H78" s="5">
        <v>83.809400000000011</v>
      </c>
      <c r="I78" s="26"/>
      <c r="J78" s="19">
        <v>39142</v>
      </c>
      <c r="K78" s="5">
        <v>5675.9211999999989</v>
      </c>
      <c r="L78" s="5">
        <v>6629.4103999999988</v>
      </c>
      <c r="M78" s="5">
        <v>6128.1296999999995</v>
      </c>
      <c r="N78" s="5">
        <v>5900.6340000000009</v>
      </c>
      <c r="O78" s="5">
        <v>6392.8510999999999</v>
      </c>
      <c r="P78" s="5">
        <v>6312.5622999999996</v>
      </c>
      <c r="R78" s="26"/>
    </row>
    <row r="79" spans="2:22" x14ac:dyDescent="0.25">
      <c r="B79" s="19">
        <v>39173</v>
      </c>
      <c r="C79" s="5">
        <v>80.120100000000008</v>
      </c>
      <c r="D79" s="5">
        <v>59.689200000000007</v>
      </c>
      <c r="E79" s="5">
        <v>53.715900000000005</v>
      </c>
      <c r="F79" s="5">
        <v>91.163700000000006</v>
      </c>
      <c r="G79" s="5">
        <v>92.212800000000016</v>
      </c>
      <c r="H79" s="5">
        <v>69.941000000000003</v>
      </c>
      <c r="I79" s="26"/>
      <c r="J79" s="19">
        <v>39173</v>
      </c>
      <c r="K79" s="5">
        <v>5756.041299999999</v>
      </c>
      <c r="L79" s="5">
        <v>6689.0995999999986</v>
      </c>
      <c r="M79" s="5">
        <v>6181.8455999999996</v>
      </c>
      <c r="N79" s="5">
        <v>5991.797700000001</v>
      </c>
      <c r="O79" s="5">
        <v>6485.0639000000001</v>
      </c>
      <c r="P79" s="5">
        <v>6382.5032999999994</v>
      </c>
      <c r="R79" s="26"/>
    </row>
    <row r="80" spans="2:22" x14ac:dyDescent="0.25">
      <c r="B80" s="19">
        <v>39203</v>
      </c>
      <c r="C80" s="5">
        <v>100.80370000000001</v>
      </c>
      <c r="D80" s="5">
        <v>59.2699</v>
      </c>
      <c r="E80" s="5">
        <v>89.465300000000013</v>
      </c>
      <c r="F80" s="5">
        <v>112.7492</v>
      </c>
      <c r="G80" s="5">
        <v>122.15129999999999</v>
      </c>
      <c r="H80" s="5">
        <v>95.60090000000001</v>
      </c>
      <c r="I80" s="26"/>
      <c r="J80" s="19">
        <v>39203</v>
      </c>
      <c r="K80" s="5">
        <v>5856.8449999999993</v>
      </c>
      <c r="L80" s="5">
        <v>6748.3694999999989</v>
      </c>
      <c r="M80" s="5">
        <v>6271.3108999999995</v>
      </c>
      <c r="N80" s="5">
        <v>6104.5469000000012</v>
      </c>
      <c r="O80" s="5">
        <v>6607.2152000000006</v>
      </c>
      <c r="P80" s="5">
        <v>6478.1041999999998</v>
      </c>
      <c r="R80" s="26"/>
    </row>
    <row r="81" spans="2:22" x14ac:dyDescent="0.25">
      <c r="B81" s="19">
        <v>39234</v>
      </c>
      <c r="C81" s="5">
        <v>112.96610000000001</v>
      </c>
      <c r="D81" s="5">
        <v>85.769800000000004</v>
      </c>
      <c r="E81" s="5">
        <v>113.50340000000001</v>
      </c>
      <c r="F81" s="5">
        <v>123.0665</v>
      </c>
      <c r="G81" s="5">
        <v>130.1345</v>
      </c>
      <c r="H81" s="5">
        <v>116.3704</v>
      </c>
      <c r="I81" s="26"/>
      <c r="J81" s="19">
        <v>39234</v>
      </c>
      <c r="K81" s="5">
        <v>5969.811099999999</v>
      </c>
      <c r="L81" s="5">
        <v>6834.1392999999989</v>
      </c>
      <c r="M81" s="5">
        <v>6384.8142999999991</v>
      </c>
      <c r="N81" s="5">
        <v>6227.6134000000011</v>
      </c>
      <c r="O81" s="5">
        <v>6737.3497000000007</v>
      </c>
      <c r="P81" s="5">
        <v>6594.4745999999996</v>
      </c>
      <c r="R81" s="26"/>
      <c r="V81" s="25"/>
    </row>
    <row r="82" spans="2:22" x14ac:dyDescent="0.25">
      <c r="B82" s="19">
        <v>39264</v>
      </c>
      <c r="C82" s="5">
        <v>99.103999999999999</v>
      </c>
      <c r="D82" s="5">
        <v>107.5407</v>
      </c>
      <c r="E82" s="5">
        <v>118.06620000000001</v>
      </c>
      <c r="F82" s="5">
        <v>114.19749999999999</v>
      </c>
      <c r="G82" s="5">
        <v>127.98130000000002</v>
      </c>
      <c r="H82" s="5">
        <v>115.84910000000001</v>
      </c>
      <c r="I82" s="26"/>
      <c r="J82" s="19">
        <v>39264</v>
      </c>
      <c r="K82" s="5">
        <v>6068.9150999999993</v>
      </c>
      <c r="L82" s="5">
        <v>6941.6799999999985</v>
      </c>
      <c r="M82" s="5">
        <v>6502.8804999999993</v>
      </c>
      <c r="N82" s="5">
        <v>6341.8109000000013</v>
      </c>
      <c r="O82" s="5">
        <v>6865.331000000001</v>
      </c>
      <c r="P82" s="5">
        <v>6710.3236999999999</v>
      </c>
      <c r="R82" s="26"/>
      <c r="V82" s="25"/>
    </row>
    <row r="83" spans="2:22" x14ac:dyDescent="0.25">
      <c r="B83" s="19">
        <v>39295</v>
      </c>
      <c r="C83" s="5">
        <v>87.519000000000005</v>
      </c>
      <c r="D83" s="5">
        <v>102.7133</v>
      </c>
      <c r="E83" s="5">
        <v>112.9194</v>
      </c>
      <c r="F83" s="5">
        <v>82.640100000000004</v>
      </c>
      <c r="G83" s="5">
        <v>99.575000000000003</v>
      </c>
      <c r="H83" s="5">
        <v>104.16330000000001</v>
      </c>
      <c r="I83" s="26"/>
      <c r="J83" s="19">
        <v>39295</v>
      </c>
      <c r="K83" s="5">
        <v>6156.4340999999995</v>
      </c>
      <c r="L83" s="5">
        <v>7044.3932999999988</v>
      </c>
      <c r="M83" s="5">
        <v>6615.7998999999991</v>
      </c>
      <c r="N83" s="5">
        <v>6424.4510000000009</v>
      </c>
      <c r="O83" s="5">
        <v>6964.9060000000009</v>
      </c>
      <c r="P83" s="5">
        <v>6814.4870000000001</v>
      </c>
      <c r="R83" s="26"/>
      <c r="V83" s="25"/>
    </row>
    <row r="84" spans="2:22" x14ac:dyDescent="0.25">
      <c r="B84" s="19">
        <v>39326</v>
      </c>
      <c r="C84" s="5">
        <v>58.0428</v>
      </c>
      <c r="D84" s="5">
        <v>104.97919999999999</v>
      </c>
      <c r="E84" s="5">
        <v>114.5138</v>
      </c>
      <c r="F84" s="5">
        <v>53.7699</v>
      </c>
      <c r="G84" s="5">
        <v>49.146500000000003</v>
      </c>
      <c r="H84" s="5">
        <v>91.063600000000008</v>
      </c>
      <c r="I84" s="26"/>
      <c r="J84" s="19">
        <v>39326</v>
      </c>
      <c r="K84" s="5">
        <v>6214.4768999999997</v>
      </c>
      <c r="L84" s="5">
        <v>7149.3724999999986</v>
      </c>
      <c r="M84" s="5">
        <v>6730.3136999999988</v>
      </c>
      <c r="N84" s="5">
        <v>6478.2209000000012</v>
      </c>
      <c r="O84" s="5">
        <v>7014.0525000000007</v>
      </c>
      <c r="P84" s="5">
        <v>6905.5506000000005</v>
      </c>
      <c r="R84" s="26"/>
    </row>
    <row r="85" spans="2:22" x14ac:dyDescent="0.25">
      <c r="B85" s="19">
        <v>39356</v>
      </c>
      <c r="C85" s="5">
        <v>59.968800000000002</v>
      </c>
      <c r="D85" s="5">
        <v>66.591999999999999</v>
      </c>
      <c r="E85" s="5">
        <v>62.752800000000008</v>
      </c>
      <c r="F85" s="5">
        <v>48.514499999999998</v>
      </c>
      <c r="G85" s="5">
        <v>47.744799999999998</v>
      </c>
      <c r="H85" s="5">
        <v>61.909100000000002</v>
      </c>
      <c r="I85" s="26"/>
      <c r="J85" s="19">
        <v>39356</v>
      </c>
      <c r="K85" s="5">
        <v>6274.4456999999993</v>
      </c>
      <c r="L85" s="5">
        <v>7215.9644999999982</v>
      </c>
      <c r="M85" s="5">
        <v>6793.066499999999</v>
      </c>
      <c r="N85" s="5">
        <v>6526.7354000000014</v>
      </c>
      <c r="O85" s="5">
        <v>7061.7973000000011</v>
      </c>
      <c r="P85" s="5">
        <v>6967.4597000000003</v>
      </c>
      <c r="R85" s="26"/>
      <c r="V85" s="25"/>
    </row>
    <row r="86" spans="2:22" x14ac:dyDescent="0.25">
      <c r="B86" s="19">
        <v>39387</v>
      </c>
      <c r="C86" s="5">
        <v>73.692899999999995</v>
      </c>
      <c r="D86" s="5">
        <v>100.7595</v>
      </c>
      <c r="E86" s="5">
        <v>78.296700000000001</v>
      </c>
      <c r="F86" s="5">
        <v>57.073700000000002</v>
      </c>
      <c r="G86" s="5">
        <v>68.009200000000007</v>
      </c>
      <c r="H86" s="5">
        <v>80.223900000000015</v>
      </c>
      <c r="I86" s="26"/>
      <c r="J86" s="19">
        <v>39387</v>
      </c>
      <c r="K86" s="5">
        <v>6348.1385999999993</v>
      </c>
      <c r="L86" s="5">
        <v>7316.7239999999983</v>
      </c>
      <c r="M86" s="5">
        <v>6871.3631999999989</v>
      </c>
      <c r="N86" s="5">
        <v>6583.8091000000013</v>
      </c>
      <c r="O86" s="5">
        <v>7129.8065000000015</v>
      </c>
      <c r="P86" s="5">
        <v>7047.6836000000003</v>
      </c>
      <c r="R86" s="26"/>
    </row>
    <row r="87" spans="2:22" x14ac:dyDescent="0.25">
      <c r="B87" s="19">
        <v>39417</v>
      </c>
      <c r="C87" s="5">
        <v>63.711400000000005</v>
      </c>
      <c r="D87" s="5">
        <v>67.5501</v>
      </c>
      <c r="E87" s="5">
        <v>56.246600000000001</v>
      </c>
      <c r="F87" s="5">
        <v>66.090999999999994</v>
      </c>
      <c r="G87" s="5">
        <v>69.294899999999998</v>
      </c>
      <c r="H87" s="5">
        <v>61.850500000000004</v>
      </c>
      <c r="I87" s="26"/>
      <c r="J87" s="19">
        <v>39417</v>
      </c>
      <c r="K87" s="5">
        <v>6411.8499999999995</v>
      </c>
      <c r="L87" s="5">
        <v>7384.2740999999987</v>
      </c>
      <c r="M87" s="5">
        <v>6927.6097999999993</v>
      </c>
      <c r="N87" s="5">
        <v>6649.9001000000017</v>
      </c>
      <c r="O87" s="5">
        <v>7199.1014000000014</v>
      </c>
      <c r="P87" s="5">
        <v>7109.5340999999999</v>
      </c>
      <c r="R87" s="26"/>
      <c r="V87" s="25"/>
    </row>
    <row r="88" spans="2:22" x14ac:dyDescent="0.25">
      <c r="B88" s="19">
        <v>39448</v>
      </c>
      <c r="C88" s="5">
        <v>43.784800000000004</v>
      </c>
      <c r="D88" s="5">
        <v>102.75160000000001</v>
      </c>
      <c r="E88" s="5">
        <v>60.978300000000004</v>
      </c>
      <c r="F88" s="5">
        <v>52.923900000000003</v>
      </c>
      <c r="G88" s="5">
        <v>68.820100000000011</v>
      </c>
      <c r="H88" s="5">
        <v>67.375199999999992</v>
      </c>
      <c r="I88" s="26"/>
      <c r="J88" s="19">
        <v>39448</v>
      </c>
      <c r="K88" s="5">
        <v>6455.6347999999998</v>
      </c>
      <c r="L88" s="5">
        <v>7487.0256999999983</v>
      </c>
      <c r="M88" s="5">
        <v>6988.588099999999</v>
      </c>
      <c r="N88" s="5">
        <v>6702.8240000000014</v>
      </c>
      <c r="O88" s="5">
        <v>7267.9215000000013</v>
      </c>
      <c r="P88" s="5">
        <v>7176.9093000000003</v>
      </c>
      <c r="R88" s="26"/>
    </row>
    <row r="89" spans="2:22" x14ac:dyDescent="0.25">
      <c r="B89" s="19">
        <v>39479</v>
      </c>
      <c r="C89" s="5">
        <v>68.228899999999996</v>
      </c>
      <c r="D89" s="5">
        <v>79.173699999999997</v>
      </c>
      <c r="E89" s="5">
        <v>52.795600000000007</v>
      </c>
      <c r="F89" s="5">
        <v>53.170200000000001</v>
      </c>
      <c r="G89" s="5">
        <v>60.232500000000009</v>
      </c>
      <c r="H89" s="5">
        <v>61.569200000000002</v>
      </c>
      <c r="I89" s="26"/>
      <c r="J89" s="19">
        <v>39479</v>
      </c>
      <c r="K89" s="5">
        <v>6523.8636999999999</v>
      </c>
      <c r="L89" s="5">
        <v>7566.1993999999986</v>
      </c>
      <c r="M89" s="5">
        <v>7041.3836999999994</v>
      </c>
      <c r="N89" s="5">
        <v>6755.994200000001</v>
      </c>
      <c r="O89" s="5">
        <v>7328.1540000000014</v>
      </c>
      <c r="P89" s="5">
        <v>7238.4785000000002</v>
      </c>
      <c r="R89" s="26"/>
    </row>
    <row r="90" spans="2:22" x14ac:dyDescent="0.25">
      <c r="B90" s="19">
        <v>39508</v>
      </c>
      <c r="C90" s="5">
        <v>62.145700000000005</v>
      </c>
      <c r="D90" s="5">
        <v>71.641400000000004</v>
      </c>
      <c r="E90" s="5">
        <v>40.534300000000002</v>
      </c>
      <c r="F90" s="5">
        <v>48.430000000000007</v>
      </c>
      <c r="G90" s="5">
        <v>56.4529</v>
      </c>
      <c r="H90" s="5">
        <v>55.016600000000011</v>
      </c>
      <c r="I90" s="26"/>
      <c r="J90" s="19">
        <v>39508</v>
      </c>
      <c r="K90" s="5">
        <v>6586.0093999999999</v>
      </c>
      <c r="L90" s="5">
        <v>7637.840799999999</v>
      </c>
      <c r="M90" s="5">
        <v>7081.9179999999997</v>
      </c>
      <c r="N90" s="5">
        <v>6804.4242000000013</v>
      </c>
      <c r="O90" s="5">
        <v>7384.6069000000016</v>
      </c>
      <c r="P90" s="5">
        <v>7293.4951000000001</v>
      </c>
      <c r="R90" s="26"/>
    </row>
    <row r="91" spans="2:22" x14ac:dyDescent="0.25">
      <c r="B91" s="19">
        <v>39539</v>
      </c>
      <c r="C91" s="5">
        <v>101.4495</v>
      </c>
      <c r="D91" s="5">
        <v>64.331500000000005</v>
      </c>
      <c r="E91" s="5">
        <v>77.422000000000011</v>
      </c>
      <c r="F91" s="5">
        <v>99.534199999999998</v>
      </c>
      <c r="G91" s="5">
        <v>101.4074</v>
      </c>
      <c r="H91" s="5">
        <v>84.683600000000013</v>
      </c>
      <c r="I91" s="26"/>
      <c r="J91" s="19">
        <v>39539</v>
      </c>
      <c r="K91" s="5">
        <v>6687.4588999999996</v>
      </c>
      <c r="L91" s="5">
        <v>7702.1722999999993</v>
      </c>
      <c r="M91" s="5">
        <v>7159.3399999999992</v>
      </c>
      <c r="N91" s="5">
        <v>6903.9584000000013</v>
      </c>
      <c r="O91" s="5">
        <v>7486.0143000000016</v>
      </c>
      <c r="P91" s="5">
        <v>7378.1787000000004</v>
      </c>
      <c r="R91" s="26"/>
    </row>
    <row r="92" spans="2:22" x14ac:dyDescent="0.25">
      <c r="B92" s="19">
        <v>39569</v>
      </c>
      <c r="C92" s="5">
        <v>73.829499999999996</v>
      </c>
      <c r="D92" s="5">
        <v>39.083300000000008</v>
      </c>
      <c r="E92" s="5">
        <v>58.003099999999996</v>
      </c>
      <c r="F92" s="5">
        <v>76.943600000000004</v>
      </c>
      <c r="G92" s="5">
        <v>77.209100000000007</v>
      </c>
      <c r="H92" s="5">
        <v>65.781100000000009</v>
      </c>
      <c r="I92" s="26"/>
      <c r="J92" s="19">
        <v>39569</v>
      </c>
      <c r="K92" s="5">
        <v>6761.2883999999995</v>
      </c>
      <c r="L92" s="5">
        <v>7741.2555999999995</v>
      </c>
      <c r="M92" s="5">
        <v>7217.3430999999991</v>
      </c>
      <c r="N92" s="5">
        <v>6980.902000000001</v>
      </c>
      <c r="O92" s="5">
        <v>7563.2234000000017</v>
      </c>
      <c r="P92" s="5">
        <v>7443.9598000000005</v>
      </c>
      <c r="R92" s="26"/>
    </row>
    <row r="93" spans="2:22" x14ac:dyDescent="0.25">
      <c r="B93" s="19">
        <v>39600</v>
      </c>
      <c r="C93" s="5">
        <v>105.60050000000001</v>
      </c>
      <c r="D93" s="5">
        <v>61.203000000000003</v>
      </c>
      <c r="E93" s="5">
        <v>93.822299999999998</v>
      </c>
      <c r="F93" s="5">
        <v>124.0475</v>
      </c>
      <c r="G93" s="5">
        <v>130.4487</v>
      </c>
      <c r="H93" s="5">
        <v>103.41990000000001</v>
      </c>
      <c r="I93" s="26"/>
      <c r="J93" s="19">
        <v>39600</v>
      </c>
      <c r="K93" s="5">
        <v>6866.8888999999999</v>
      </c>
      <c r="L93" s="5">
        <v>7802.4585999999999</v>
      </c>
      <c r="M93" s="5">
        <v>7311.165399999999</v>
      </c>
      <c r="N93" s="5">
        <v>7104.9495000000006</v>
      </c>
      <c r="O93" s="5">
        <v>7693.6721000000016</v>
      </c>
      <c r="P93" s="5">
        <v>7547.3797000000004</v>
      </c>
      <c r="R93" s="26"/>
    </row>
    <row r="94" spans="2:22" x14ac:dyDescent="0.25">
      <c r="B94" s="19">
        <v>39630</v>
      </c>
      <c r="C94" s="5">
        <v>109.9224</v>
      </c>
      <c r="D94" s="5">
        <v>96.268100000000004</v>
      </c>
      <c r="E94" s="5">
        <v>118.1114</v>
      </c>
      <c r="F94" s="5">
        <v>122.00290000000001</v>
      </c>
      <c r="G94" s="5">
        <v>132.9941</v>
      </c>
      <c r="H94" s="5">
        <v>118.17110000000001</v>
      </c>
      <c r="I94" s="26"/>
      <c r="J94" s="19">
        <v>39630</v>
      </c>
      <c r="K94" s="5">
        <v>6976.8113000000003</v>
      </c>
      <c r="L94" s="5">
        <v>7898.7267000000002</v>
      </c>
      <c r="M94" s="5">
        <v>7429.2767999999987</v>
      </c>
      <c r="N94" s="5">
        <v>7226.952400000001</v>
      </c>
      <c r="O94" s="5">
        <v>7826.6662000000015</v>
      </c>
      <c r="P94" s="5">
        <v>7665.5508</v>
      </c>
      <c r="R94" s="26"/>
      <c r="V94" s="25"/>
    </row>
    <row r="95" spans="2:22" x14ac:dyDescent="0.25">
      <c r="B95" s="19">
        <v>39661</v>
      </c>
      <c r="C95" s="5">
        <v>104.7966</v>
      </c>
      <c r="D95" s="5">
        <v>111.527</v>
      </c>
      <c r="E95" s="5">
        <v>120.65260000000001</v>
      </c>
      <c r="F95" s="5">
        <v>107.05930000000001</v>
      </c>
      <c r="G95" s="5">
        <v>121.78150000000001</v>
      </c>
      <c r="H95" s="5">
        <v>118.38160000000001</v>
      </c>
      <c r="I95" s="26"/>
      <c r="J95" s="19">
        <v>39661</v>
      </c>
      <c r="K95" s="5">
        <v>7081.6079</v>
      </c>
      <c r="L95" s="5">
        <v>8010.2537000000002</v>
      </c>
      <c r="M95" s="5">
        <v>7549.9293999999991</v>
      </c>
      <c r="N95" s="5">
        <v>7334.0117000000009</v>
      </c>
      <c r="O95" s="5">
        <v>7948.4477000000015</v>
      </c>
      <c r="P95" s="5">
        <v>7783.9323999999997</v>
      </c>
      <c r="R95" s="26"/>
      <c r="V95" s="25"/>
    </row>
    <row r="96" spans="2:22" x14ac:dyDescent="0.25">
      <c r="B96" s="19">
        <v>39692</v>
      </c>
      <c r="C96" s="5">
        <v>102.2261</v>
      </c>
      <c r="D96" s="5">
        <v>115.80470000000001</v>
      </c>
      <c r="E96" s="5">
        <v>127.57480000000001</v>
      </c>
      <c r="F96" s="5">
        <v>102.32490000000001</v>
      </c>
      <c r="G96" s="5">
        <v>98.310900000000004</v>
      </c>
      <c r="H96" s="5">
        <v>117.2086</v>
      </c>
      <c r="I96" s="26"/>
      <c r="J96" s="19">
        <v>39692</v>
      </c>
      <c r="K96" s="5">
        <v>7183.8339999999998</v>
      </c>
      <c r="L96" s="5">
        <v>8126.0583999999999</v>
      </c>
      <c r="M96" s="5">
        <v>7677.5041999999994</v>
      </c>
      <c r="N96" s="5">
        <v>7436.3366000000005</v>
      </c>
      <c r="O96" s="5">
        <v>8046.7586000000019</v>
      </c>
      <c r="P96" s="5">
        <v>7901.1409999999996</v>
      </c>
      <c r="R96" s="26"/>
      <c r="V96" s="25"/>
    </row>
    <row r="97" spans="2:22" x14ac:dyDescent="0.25">
      <c r="B97" s="19">
        <v>39722</v>
      </c>
      <c r="C97" s="5">
        <v>100.1529</v>
      </c>
      <c r="D97" s="5">
        <v>102.50060000000002</v>
      </c>
      <c r="E97" s="5">
        <v>90.242800000000003</v>
      </c>
      <c r="F97" s="5">
        <v>91.819400000000002</v>
      </c>
      <c r="G97" s="5">
        <v>86.497600000000006</v>
      </c>
      <c r="H97" s="5">
        <v>98.401900000000012</v>
      </c>
      <c r="I97" s="26"/>
      <c r="J97" s="19">
        <v>39722</v>
      </c>
      <c r="K97" s="5">
        <v>7283.9868999999999</v>
      </c>
      <c r="L97" s="5">
        <v>8228.5589999999993</v>
      </c>
      <c r="M97" s="5">
        <v>7767.7469999999994</v>
      </c>
      <c r="N97" s="5">
        <v>7528.1560000000009</v>
      </c>
      <c r="O97" s="5">
        <v>8133.2562000000016</v>
      </c>
      <c r="P97" s="5">
        <v>7999.5428999999995</v>
      </c>
      <c r="R97" s="26"/>
    </row>
    <row r="98" spans="2:22" x14ac:dyDescent="0.25">
      <c r="B98" s="19">
        <v>39753</v>
      </c>
      <c r="C98" s="5">
        <v>59.159199999999998</v>
      </c>
      <c r="D98" s="5">
        <v>51.061900000000009</v>
      </c>
      <c r="E98" s="5">
        <v>47.854000000000006</v>
      </c>
      <c r="F98" s="5">
        <v>46.429100000000005</v>
      </c>
      <c r="G98" s="5">
        <v>43.871000000000002</v>
      </c>
      <c r="H98" s="5">
        <v>54.580100000000009</v>
      </c>
      <c r="I98" s="26"/>
      <c r="J98" s="19">
        <v>39753</v>
      </c>
      <c r="K98" s="5">
        <v>7343.1460999999999</v>
      </c>
      <c r="L98" s="5">
        <v>8279.6208999999999</v>
      </c>
      <c r="M98" s="5">
        <v>7815.6009999999997</v>
      </c>
      <c r="N98" s="5">
        <v>7574.5851000000011</v>
      </c>
      <c r="O98" s="5">
        <v>8177.1272000000017</v>
      </c>
      <c r="P98" s="5">
        <v>8054.1229999999996</v>
      </c>
      <c r="R98" s="26"/>
    </row>
    <row r="99" spans="2:22" x14ac:dyDescent="0.25">
      <c r="B99" s="19">
        <v>39783</v>
      </c>
      <c r="C99" s="5">
        <v>49.956600000000002</v>
      </c>
      <c r="D99" s="5">
        <v>57.209000000000003</v>
      </c>
      <c r="E99" s="5">
        <v>72.606399999999994</v>
      </c>
      <c r="F99" s="5">
        <v>48.494799999999998</v>
      </c>
      <c r="G99" s="5">
        <v>50.229399999999998</v>
      </c>
      <c r="H99" s="5">
        <v>60.263199999999998</v>
      </c>
      <c r="I99" s="26"/>
      <c r="J99" s="19">
        <v>39783</v>
      </c>
      <c r="K99" s="5">
        <v>7393.1027000000004</v>
      </c>
      <c r="L99" s="5">
        <v>8336.8299000000006</v>
      </c>
      <c r="M99" s="5">
        <v>7888.2073999999993</v>
      </c>
      <c r="N99" s="5">
        <v>7623.0799000000015</v>
      </c>
      <c r="O99" s="5">
        <v>8227.356600000001</v>
      </c>
      <c r="P99" s="5">
        <v>8114.3861999999999</v>
      </c>
      <c r="R99" s="26"/>
    </row>
    <row r="100" spans="2:22" x14ac:dyDescent="0.25">
      <c r="B100" s="19">
        <v>39814</v>
      </c>
      <c r="C100" s="5">
        <v>88.773099999999999</v>
      </c>
      <c r="D100" s="5">
        <v>66.594200000000001</v>
      </c>
      <c r="E100" s="5">
        <v>50.003100000000003</v>
      </c>
      <c r="F100" s="5">
        <v>81.131799999999998</v>
      </c>
      <c r="G100" s="5">
        <v>80.241900000000001</v>
      </c>
      <c r="H100" s="5">
        <v>71.6417</v>
      </c>
      <c r="I100" s="26"/>
      <c r="J100" s="19">
        <v>39814</v>
      </c>
      <c r="K100" s="5">
        <v>7481.8758000000007</v>
      </c>
      <c r="L100" s="5">
        <v>8403.4241000000002</v>
      </c>
      <c r="M100" s="5">
        <v>7938.2104999999992</v>
      </c>
      <c r="N100" s="5">
        <v>7704.2117000000017</v>
      </c>
      <c r="O100" s="5">
        <v>8307.5985000000019</v>
      </c>
      <c r="P100" s="5">
        <v>8186.0279</v>
      </c>
      <c r="R100" s="26"/>
    </row>
    <row r="101" spans="2:22" x14ac:dyDescent="0.25">
      <c r="B101" s="19">
        <v>39845</v>
      </c>
      <c r="C101" s="5">
        <v>67.06280000000001</v>
      </c>
      <c r="D101" s="5">
        <v>77.801300000000012</v>
      </c>
      <c r="E101" s="5">
        <v>47.044000000000004</v>
      </c>
      <c r="F101" s="5">
        <v>56.759500000000003</v>
      </c>
      <c r="G101" s="5">
        <v>65.701700000000002</v>
      </c>
      <c r="H101" s="5">
        <v>60.498000000000005</v>
      </c>
      <c r="I101" s="26"/>
      <c r="J101" s="19">
        <v>39845</v>
      </c>
      <c r="K101" s="5">
        <v>7548.9386000000004</v>
      </c>
      <c r="L101" s="5">
        <v>8481.2253999999994</v>
      </c>
      <c r="M101" s="5">
        <v>7985.2544999999991</v>
      </c>
      <c r="N101" s="5">
        <v>7760.9712000000018</v>
      </c>
      <c r="O101" s="5">
        <v>8373.3002000000015</v>
      </c>
      <c r="P101" s="5">
        <v>8246.5259000000005</v>
      </c>
      <c r="R101" s="26"/>
    </row>
    <row r="102" spans="2:22" x14ac:dyDescent="0.25">
      <c r="B102" s="19">
        <v>39873</v>
      </c>
      <c r="C102" s="5">
        <v>76.176700000000011</v>
      </c>
      <c r="D102" s="5">
        <v>63.5396</v>
      </c>
      <c r="E102" s="5">
        <v>52.039300000000004</v>
      </c>
      <c r="F102" s="5">
        <v>61.936400000000006</v>
      </c>
      <c r="G102" s="5">
        <v>64.942400000000006</v>
      </c>
      <c r="H102" s="5">
        <v>62.149800000000006</v>
      </c>
      <c r="I102" s="26"/>
      <c r="J102" s="19">
        <v>39873</v>
      </c>
      <c r="K102" s="5">
        <v>7625.1153000000004</v>
      </c>
      <c r="L102" s="5">
        <v>8544.7649999999994</v>
      </c>
      <c r="M102" s="5">
        <v>8037.2937999999995</v>
      </c>
      <c r="N102" s="5">
        <v>7822.9076000000014</v>
      </c>
      <c r="O102" s="5">
        <v>8438.2426000000014</v>
      </c>
      <c r="P102" s="5">
        <v>8308.6756999999998</v>
      </c>
      <c r="R102" s="26"/>
    </row>
    <row r="103" spans="2:22" x14ac:dyDescent="0.25">
      <c r="B103" s="19">
        <v>39904</v>
      </c>
      <c r="C103" s="5">
        <v>71.106200000000001</v>
      </c>
      <c r="D103" s="5">
        <v>65.104399999999998</v>
      </c>
      <c r="E103" s="5">
        <v>41.166200000000003</v>
      </c>
      <c r="F103" s="5">
        <v>67.385500000000008</v>
      </c>
      <c r="G103" s="5">
        <v>69.733199999999997</v>
      </c>
      <c r="H103" s="5">
        <v>60.219000000000008</v>
      </c>
      <c r="I103" s="26"/>
      <c r="J103" s="19">
        <v>39904</v>
      </c>
      <c r="K103" s="5">
        <v>7696.2215000000006</v>
      </c>
      <c r="L103" s="5">
        <v>8609.8693999999996</v>
      </c>
      <c r="M103" s="5">
        <v>8078.4599999999991</v>
      </c>
      <c r="N103" s="5">
        <v>7890.2931000000017</v>
      </c>
      <c r="O103" s="5">
        <v>8507.975800000002</v>
      </c>
      <c r="P103" s="5">
        <v>8368.8946999999989</v>
      </c>
      <c r="R103" s="26"/>
    </row>
    <row r="104" spans="2:22" x14ac:dyDescent="0.25">
      <c r="B104" s="19">
        <v>39934</v>
      </c>
      <c r="C104" s="5">
        <v>96.956299999999999</v>
      </c>
      <c r="D104" s="5">
        <v>91.664800000000014</v>
      </c>
      <c r="E104" s="5">
        <v>87.403500000000008</v>
      </c>
      <c r="F104" s="5">
        <v>98.955200000000005</v>
      </c>
      <c r="G104" s="5">
        <v>99.203500000000005</v>
      </c>
      <c r="H104" s="5">
        <v>91.6785</v>
      </c>
      <c r="I104" s="26"/>
      <c r="J104" s="19">
        <v>39934</v>
      </c>
      <c r="K104" s="5">
        <v>7793.1778000000004</v>
      </c>
      <c r="L104" s="5">
        <v>8701.5342000000001</v>
      </c>
      <c r="M104" s="5">
        <v>8165.8634999999995</v>
      </c>
      <c r="N104" s="5">
        <v>7989.248300000002</v>
      </c>
      <c r="O104" s="5">
        <v>8607.1793000000016</v>
      </c>
      <c r="P104" s="5">
        <v>8460.5731999999989</v>
      </c>
      <c r="R104" s="26"/>
    </row>
    <row r="105" spans="2:22" x14ac:dyDescent="0.25">
      <c r="B105" s="19">
        <v>39965</v>
      </c>
      <c r="C105" s="5">
        <v>99.467600000000004</v>
      </c>
      <c r="D105" s="5">
        <v>61.613100000000003</v>
      </c>
      <c r="E105" s="5">
        <v>83.445899999999995</v>
      </c>
      <c r="F105" s="5">
        <v>113.55440000000002</v>
      </c>
      <c r="G105" s="5">
        <v>120.336</v>
      </c>
      <c r="H105" s="5">
        <v>93.8947</v>
      </c>
      <c r="I105" s="26"/>
      <c r="J105" s="19">
        <v>39965</v>
      </c>
      <c r="K105" s="5">
        <v>7892.6454000000003</v>
      </c>
      <c r="L105" s="5">
        <v>8763.1473000000005</v>
      </c>
      <c r="M105" s="5">
        <v>8249.3094000000001</v>
      </c>
      <c r="N105" s="5">
        <v>8102.802700000002</v>
      </c>
      <c r="O105" s="5">
        <v>8727.5153000000009</v>
      </c>
      <c r="P105" s="5">
        <v>8554.4678999999996</v>
      </c>
      <c r="R105" s="26"/>
      <c r="V105" s="25"/>
    </row>
    <row r="106" spans="2:22" x14ac:dyDescent="0.25">
      <c r="B106" s="19">
        <v>39995</v>
      </c>
      <c r="C106" s="5">
        <v>107.77090000000001</v>
      </c>
      <c r="D106" s="5">
        <v>121.27890000000001</v>
      </c>
      <c r="E106" s="5">
        <v>116.48250000000002</v>
      </c>
      <c r="F106" s="5">
        <v>129.9632</v>
      </c>
      <c r="G106" s="5">
        <v>138.82900000000001</v>
      </c>
      <c r="H106" s="5">
        <v>122.498</v>
      </c>
      <c r="I106" s="26"/>
      <c r="J106" s="19">
        <v>39995</v>
      </c>
      <c r="K106" s="5">
        <v>8000.4163000000008</v>
      </c>
      <c r="L106" s="5">
        <v>8884.4261999999999</v>
      </c>
      <c r="M106" s="5">
        <v>8365.7919000000002</v>
      </c>
      <c r="N106" s="5">
        <v>8232.7659000000021</v>
      </c>
      <c r="O106" s="5">
        <v>8866.3443000000007</v>
      </c>
      <c r="P106" s="5">
        <v>8676.9658999999992</v>
      </c>
      <c r="R106" s="26"/>
      <c r="V106" s="25"/>
    </row>
    <row r="107" spans="2:22" x14ac:dyDescent="0.25">
      <c r="B107" s="19">
        <v>40026</v>
      </c>
      <c r="C107" s="5">
        <v>116.97980000000001</v>
      </c>
      <c r="D107" s="5">
        <v>123.8886</v>
      </c>
      <c r="E107" s="5">
        <v>124.65190000000001</v>
      </c>
      <c r="F107" s="5">
        <v>128.60940000000002</v>
      </c>
      <c r="G107" s="5">
        <v>139.43770000000001</v>
      </c>
      <c r="H107" s="5">
        <v>129.2105</v>
      </c>
      <c r="I107" s="26"/>
      <c r="J107" s="19">
        <v>40026</v>
      </c>
      <c r="K107" s="5">
        <v>8117.3961000000008</v>
      </c>
      <c r="L107" s="5">
        <v>9008.3148000000001</v>
      </c>
      <c r="M107" s="5">
        <v>8490.4438000000009</v>
      </c>
      <c r="N107" s="5">
        <v>8361.3753000000015</v>
      </c>
      <c r="O107" s="5">
        <v>9005.7820000000011</v>
      </c>
      <c r="P107" s="5">
        <v>8806.1763999999985</v>
      </c>
      <c r="R107" s="26"/>
      <c r="V107" s="25"/>
    </row>
    <row r="108" spans="2:22" x14ac:dyDescent="0.25">
      <c r="B108" s="19">
        <v>40057</v>
      </c>
      <c r="C108" s="5">
        <v>122.2346</v>
      </c>
      <c r="D108" s="5">
        <v>131.82339999999999</v>
      </c>
      <c r="E108" s="5">
        <v>128.381</v>
      </c>
      <c r="F108" s="5">
        <v>135.19810000000001</v>
      </c>
      <c r="G108" s="5">
        <v>125.20640000000002</v>
      </c>
      <c r="H108" s="5">
        <v>132.03290000000001</v>
      </c>
      <c r="I108" s="26"/>
      <c r="J108" s="19">
        <v>40057</v>
      </c>
      <c r="K108" s="5">
        <v>8239.6307000000015</v>
      </c>
      <c r="L108" s="5">
        <v>9140.1381999999994</v>
      </c>
      <c r="M108" s="5">
        <v>8618.8248000000003</v>
      </c>
      <c r="N108" s="5">
        <v>8496.5734000000011</v>
      </c>
      <c r="O108" s="5">
        <v>9130.9884000000002</v>
      </c>
      <c r="P108" s="5">
        <v>8938.2092999999986</v>
      </c>
      <c r="R108" s="26"/>
    </row>
    <row r="109" spans="2:22" x14ac:dyDescent="0.25">
      <c r="B109" s="19">
        <v>40087</v>
      </c>
      <c r="C109" s="5">
        <v>72.148600000000002</v>
      </c>
      <c r="D109" s="5">
        <v>82.8977</v>
      </c>
      <c r="E109" s="5">
        <v>69.654499999999999</v>
      </c>
      <c r="F109" s="5">
        <v>75.322600000000008</v>
      </c>
      <c r="G109" s="5">
        <v>62.866700000000009</v>
      </c>
      <c r="H109" s="5">
        <v>76.819299999999998</v>
      </c>
      <c r="I109" s="26"/>
      <c r="J109" s="19">
        <v>40087</v>
      </c>
      <c r="K109" s="5">
        <v>8311.779300000002</v>
      </c>
      <c r="L109" s="5">
        <v>9223.0358999999989</v>
      </c>
      <c r="M109" s="5">
        <v>8688.4793000000009</v>
      </c>
      <c r="N109" s="5">
        <v>8571.8960000000006</v>
      </c>
      <c r="O109" s="5">
        <v>9193.8551000000007</v>
      </c>
      <c r="P109" s="5">
        <v>9015.0285999999978</v>
      </c>
      <c r="R109" s="26"/>
      <c r="V109" s="25"/>
    </row>
    <row r="110" spans="2:22" x14ac:dyDescent="0.25">
      <c r="B110" s="19">
        <v>40118</v>
      </c>
      <c r="C110" s="5">
        <v>70.424999999999997</v>
      </c>
      <c r="D110" s="5">
        <v>110.70370000000001</v>
      </c>
      <c r="E110" s="5">
        <v>74.252200000000002</v>
      </c>
      <c r="F110" s="5">
        <v>66.424999999999997</v>
      </c>
      <c r="G110" s="5">
        <v>77.387600000000006</v>
      </c>
      <c r="H110" s="5">
        <v>85.200699999999998</v>
      </c>
      <c r="I110" s="26"/>
      <c r="J110" s="19">
        <v>40118</v>
      </c>
      <c r="K110" s="5">
        <v>8382.2043000000012</v>
      </c>
      <c r="L110" s="5">
        <v>9333.739599999999</v>
      </c>
      <c r="M110" s="5">
        <v>8762.7315000000017</v>
      </c>
      <c r="N110" s="5">
        <v>8638.3209999999999</v>
      </c>
      <c r="O110" s="5">
        <v>9271.2427000000007</v>
      </c>
      <c r="P110" s="5">
        <v>9100.2292999999972</v>
      </c>
      <c r="R110" s="26"/>
    </row>
    <row r="111" spans="2:22" x14ac:dyDescent="0.25">
      <c r="B111" s="19">
        <v>40148</v>
      </c>
      <c r="C111" s="5">
        <v>53.999200000000002</v>
      </c>
      <c r="D111" s="5">
        <v>90.025300000000016</v>
      </c>
      <c r="E111" s="5">
        <v>47.497100000000003</v>
      </c>
      <c r="F111" s="5">
        <v>44.610199999999999</v>
      </c>
      <c r="G111" s="5">
        <v>54.496600000000001</v>
      </c>
      <c r="H111" s="5">
        <v>59.491500000000002</v>
      </c>
      <c r="I111" s="26"/>
      <c r="J111" s="19">
        <v>40148</v>
      </c>
      <c r="K111" s="5">
        <v>8436.2035000000014</v>
      </c>
      <c r="L111" s="5">
        <v>9423.7648999999983</v>
      </c>
      <c r="M111" s="5">
        <v>8810.2286000000022</v>
      </c>
      <c r="N111" s="5">
        <v>8682.9311999999991</v>
      </c>
      <c r="O111" s="5">
        <v>9325.7393000000011</v>
      </c>
      <c r="P111" s="5">
        <v>9159.7207999999973</v>
      </c>
      <c r="R111" s="26"/>
      <c r="V111" s="25"/>
    </row>
    <row r="112" spans="2:22" x14ac:dyDescent="0.25">
      <c r="B112" s="19">
        <v>40179</v>
      </c>
      <c r="C112" s="5">
        <v>58.714599999999997</v>
      </c>
      <c r="D112" s="5">
        <v>121.56210000000002</v>
      </c>
      <c r="E112" s="5">
        <v>74.095600000000005</v>
      </c>
      <c r="F112" s="5">
        <v>57.139600000000002</v>
      </c>
      <c r="G112" s="5">
        <v>77.81280000000001</v>
      </c>
      <c r="H112" s="5">
        <v>79.474800000000016</v>
      </c>
      <c r="I112" s="26"/>
      <c r="J112" s="19">
        <v>40179</v>
      </c>
      <c r="K112" s="5">
        <v>8494.9181000000008</v>
      </c>
      <c r="L112" s="5">
        <v>9545.3269999999975</v>
      </c>
      <c r="M112" s="5">
        <v>8884.3242000000027</v>
      </c>
      <c r="N112" s="5">
        <v>8740.0707999999995</v>
      </c>
      <c r="O112" s="5">
        <v>9403.5521000000008</v>
      </c>
      <c r="P112" s="5">
        <v>9239.1955999999973</v>
      </c>
      <c r="R112" s="26"/>
    </row>
    <row r="113" spans="2:22" x14ac:dyDescent="0.25">
      <c r="B113" s="19">
        <v>40210</v>
      </c>
      <c r="C113" s="5">
        <v>59.823100000000004</v>
      </c>
      <c r="D113" s="5">
        <v>70.246400000000008</v>
      </c>
      <c r="E113" s="5">
        <v>49.538000000000004</v>
      </c>
      <c r="F113" s="5">
        <v>68.478400000000008</v>
      </c>
      <c r="G113" s="5">
        <v>81.83890000000001</v>
      </c>
      <c r="H113" s="5">
        <v>62.457000000000008</v>
      </c>
      <c r="I113" s="26"/>
      <c r="J113" s="19">
        <v>40210</v>
      </c>
      <c r="K113" s="5">
        <v>8554.7412000000004</v>
      </c>
      <c r="L113" s="5">
        <v>9615.5733999999975</v>
      </c>
      <c r="M113" s="5">
        <v>8933.8622000000032</v>
      </c>
      <c r="N113" s="5">
        <v>8808.5491999999995</v>
      </c>
      <c r="O113" s="5">
        <v>9485.3910000000014</v>
      </c>
      <c r="P113" s="5">
        <v>9301.6525999999976</v>
      </c>
      <c r="R113" s="26"/>
    </row>
    <row r="114" spans="2:22" x14ac:dyDescent="0.25">
      <c r="B114" s="19">
        <v>40238</v>
      </c>
      <c r="C114" s="5">
        <v>100.72460000000001</v>
      </c>
      <c r="D114" s="5">
        <v>82.808199999999999</v>
      </c>
      <c r="E114" s="5">
        <v>71.626900000000006</v>
      </c>
      <c r="F114" s="5">
        <v>78.316400000000002</v>
      </c>
      <c r="G114" s="5">
        <v>95.795600000000007</v>
      </c>
      <c r="H114" s="5">
        <v>83.921199999999999</v>
      </c>
      <c r="I114" s="26"/>
      <c r="J114" s="19">
        <v>40238</v>
      </c>
      <c r="K114" s="5">
        <v>8655.4657999999999</v>
      </c>
      <c r="L114" s="5">
        <v>9698.381599999997</v>
      </c>
      <c r="M114" s="5">
        <v>9005.4891000000025</v>
      </c>
      <c r="N114" s="5">
        <v>8886.8655999999992</v>
      </c>
      <c r="O114" s="5">
        <v>9581.1866000000009</v>
      </c>
      <c r="P114" s="5">
        <v>9385.5737999999983</v>
      </c>
      <c r="R114" s="26"/>
    </row>
    <row r="115" spans="2:22" x14ac:dyDescent="0.25">
      <c r="B115" s="19">
        <v>40269</v>
      </c>
      <c r="C115" s="5">
        <v>89.160700000000006</v>
      </c>
      <c r="D115" s="5">
        <v>34.997800000000005</v>
      </c>
      <c r="E115" s="5">
        <v>65.027799999999999</v>
      </c>
      <c r="F115" s="5">
        <v>102.02680000000001</v>
      </c>
      <c r="G115" s="5">
        <v>93.887400000000014</v>
      </c>
      <c r="H115" s="5">
        <v>76.407500000000013</v>
      </c>
      <c r="I115" s="26"/>
      <c r="J115" s="19">
        <v>40269</v>
      </c>
      <c r="K115" s="5">
        <v>8744.6265000000003</v>
      </c>
      <c r="L115" s="5">
        <v>9733.3793999999962</v>
      </c>
      <c r="M115" s="5">
        <v>9070.5169000000024</v>
      </c>
      <c r="N115" s="5">
        <v>8988.8923999999988</v>
      </c>
      <c r="O115" s="5">
        <v>9675.0740000000005</v>
      </c>
      <c r="P115" s="5">
        <v>9461.9812999999976</v>
      </c>
      <c r="R115" s="26"/>
    </row>
    <row r="116" spans="2:22" x14ac:dyDescent="0.25">
      <c r="B116" s="19">
        <v>40299</v>
      </c>
      <c r="C116" s="5">
        <v>99.692900000000009</v>
      </c>
      <c r="D116" s="5">
        <v>59.521700000000003</v>
      </c>
      <c r="E116" s="5">
        <v>83.696799999999996</v>
      </c>
      <c r="F116" s="5">
        <v>122.87180000000001</v>
      </c>
      <c r="G116" s="5">
        <v>125.35840000000002</v>
      </c>
      <c r="H116" s="5">
        <v>94.746800000000007</v>
      </c>
      <c r="I116" s="26"/>
      <c r="J116" s="19">
        <v>40299</v>
      </c>
      <c r="K116" s="5">
        <v>8844.3194000000003</v>
      </c>
      <c r="L116" s="5">
        <v>9792.9010999999955</v>
      </c>
      <c r="M116" s="5">
        <v>9154.2137000000021</v>
      </c>
      <c r="N116" s="5">
        <v>9111.7641999999996</v>
      </c>
      <c r="O116" s="5">
        <v>9800.4323999999997</v>
      </c>
      <c r="P116" s="5">
        <v>9556.7280999999984</v>
      </c>
      <c r="R116" s="26"/>
    </row>
    <row r="117" spans="2:22" x14ac:dyDescent="0.25">
      <c r="B117" s="19">
        <v>40330</v>
      </c>
      <c r="C117" s="5">
        <v>112.9873</v>
      </c>
      <c r="D117" s="5">
        <v>86.037199999999999</v>
      </c>
      <c r="E117" s="5">
        <v>102.10770000000001</v>
      </c>
      <c r="F117" s="5">
        <v>127.6798</v>
      </c>
      <c r="G117" s="5">
        <v>134.59220000000002</v>
      </c>
      <c r="H117" s="5">
        <v>112.0502</v>
      </c>
      <c r="I117" s="26"/>
      <c r="J117" s="19">
        <v>40330</v>
      </c>
      <c r="K117" s="5">
        <v>8957.306700000001</v>
      </c>
      <c r="L117" s="5">
        <v>9878.9382999999962</v>
      </c>
      <c r="M117" s="5">
        <v>9256.3214000000025</v>
      </c>
      <c r="N117" s="5">
        <v>9239.4439999999995</v>
      </c>
      <c r="O117" s="5">
        <v>9935.0245999999988</v>
      </c>
      <c r="P117" s="5">
        <v>9668.7782999999981</v>
      </c>
      <c r="R117" s="26"/>
    </row>
    <row r="118" spans="2:22" x14ac:dyDescent="0.25">
      <c r="B118" s="19">
        <v>40360</v>
      </c>
      <c r="C118" s="5">
        <v>100.50700000000001</v>
      </c>
      <c r="D118" s="5">
        <v>89.43310000000001</v>
      </c>
      <c r="E118" s="5">
        <v>110.14330000000001</v>
      </c>
      <c r="F118" s="5">
        <v>118.7377</v>
      </c>
      <c r="G118" s="5">
        <v>130.0241</v>
      </c>
      <c r="H118" s="5">
        <v>110.71120000000002</v>
      </c>
      <c r="I118" s="26"/>
      <c r="J118" s="19">
        <v>40360</v>
      </c>
      <c r="K118" s="5">
        <v>9057.8137000000006</v>
      </c>
      <c r="L118" s="5">
        <v>9968.3713999999964</v>
      </c>
      <c r="M118" s="5">
        <v>9366.4647000000023</v>
      </c>
      <c r="N118" s="5">
        <v>9358.1816999999992</v>
      </c>
      <c r="O118" s="5">
        <v>10065.048699999999</v>
      </c>
      <c r="P118" s="5">
        <v>9779.4894999999979</v>
      </c>
      <c r="R118" s="26"/>
    </row>
    <row r="119" spans="2:22" x14ac:dyDescent="0.25">
      <c r="B119" s="19">
        <v>40391</v>
      </c>
      <c r="C119" s="5">
        <v>76.088000000000008</v>
      </c>
      <c r="D119" s="5">
        <v>88.681899999999999</v>
      </c>
      <c r="E119" s="5">
        <v>97.933600000000013</v>
      </c>
      <c r="F119" s="5">
        <v>87.848000000000013</v>
      </c>
      <c r="G119" s="5">
        <v>110.41240000000001</v>
      </c>
      <c r="H119" s="5">
        <v>96.485000000000014</v>
      </c>
      <c r="I119" s="26"/>
      <c r="J119" s="19">
        <v>40391</v>
      </c>
      <c r="K119" s="5">
        <v>9133.9017000000003</v>
      </c>
      <c r="L119" s="5">
        <v>10057.053299999996</v>
      </c>
      <c r="M119" s="5">
        <v>9464.3983000000026</v>
      </c>
      <c r="N119" s="5">
        <v>9446.0296999999991</v>
      </c>
      <c r="O119" s="5">
        <v>10175.461099999999</v>
      </c>
      <c r="P119" s="5">
        <v>9875.9744999999984</v>
      </c>
      <c r="R119" s="26"/>
      <c r="V119" s="25"/>
    </row>
    <row r="120" spans="2:22" x14ac:dyDescent="0.25">
      <c r="B120" s="19">
        <v>40422</v>
      </c>
      <c r="C120" s="5">
        <v>82.045299999999997</v>
      </c>
      <c r="D120" s="5">
        <v>108.29960000000001</v>
      </c>
      <c r="E120" s="5">
        <v>106.9272</v>
      </c>
      <c r="F120" s="5">
        <v>68.85990000000001</v>
      </c>
      <c r="G120" s="5">
        <v>67.944299999999998</v>
      </c>
      <c r="H120" s="5">
        <v>98.604500000000002</v>
      </c>
      <c r="I120" s="26"/>
      <c r="J120" s="19">
        <v>40422</v>
      </c>
      <c r="K120" s="5">
        <v>9215.9470000000001</v>
      </c>
      <c r="L120" s="5">
        <v>10165.352899999996</v>
      </c>
      <c r="M120" s="5">
        <v>9571.3255000000026</v>
      </c>
      <c r="N120" s="5">
        <v>9514.8895999999986</v>
      </c>
      <c r="O120" s="5">
        <v>10243.405399999998</v>
      </c>
      <c r="P120" s="5">
        <v>9974.5789999999979</v>
      </c>
      <c r="R120" s="26"/>
    </row>
    <row r="121" spans="2:22" x14ac:dyDescent="0.25">
      <c r="B121" s="19">
        <v>40452</v>
      </c>
      <c r="C121" s="5">
        <v>52.920100000000005</v>
      </c>
      <c r="D121" s="5">
        <v>73.995699999999999</v>
      </c>
      <c r="E121" s="5">
        <v>62.678400000000003</v>
      </c>
      <c r="F121" s="5">
        <v>52.625599999999999</v>
      </c>
      <c r="G121" s="5">
        <v>58.7697</v>
      </c>
      <c r="H121" s="5">
        <v>64.633099999999999</v>
      </c>
      <c r="I121" s="26"/>
      <c r="J121" s="19">
        <v>40452</v>
      </c>
      <c r="K121" s="5">
        <v>9268.8670999999995</v>
      </c>
      <c r="L121" s="5">
        <v>10239.348599999996</v>
      </c>
      <c r="M121" s="5">
        <v>9634.0039000000033</v>
      </c>
      <c r="N121" s="5">
        <v>9567.515199999998</v>
      </c>
      <c r="O121" s="5">
        <v>10302.175099999999</v>
      </c>
      <c r="P121" s="5">
        <v>10039.212099999997</v>
      </c>
      <c r="R121" s="26"/>
    </row>
    <row r="122" spans="2:22" x14ac:dyDescent="0.25">
      <c r="B122" s="19">
        <v>40483</v>
      </c>
      <c r="C122" s="5">
        <v>77.511700000000005</v>
      </c>
      <c r="D122" s="5">
        <v>79.591700000000003</v>
      </c>
      <c r="E122" s="5">
        <v>75.218499999999992</v>
      </c>
      <c r="F122" s="5">
        <v>72.917400000000001</v>
      </c>
      <c r="G122" s="5">
        <v>64.308500000000009</v>
      </c>
      <c r="H122" s="5">
        <v>78.140100000000004</v>
      </c>
      <c r="I122" s="26"/>
      <c r="J122" s="19">
        <v>40483</v>
      </c>
      <c r="K122" s="5">
        <v>9346.3787999999986</v>
      </c>
      <c r="L122" s="5">
        <v>10318.940299999997</v>
      </c>
      <c r="M122" s="5">
        <v>9709.2224000000042</v>
      </c>
      <c r="N122" s="5">
        <v>9640.4325999999983</v>
      </c>
      <c r="O122" s="5">
        <v>10366.483599999998</v>
      </c>
      <c r="P122" s="5">
        <v>10117.352199999998</v>
      </c>
      <c r="R122" s="26"/>
    </row>
    <row r="123" spans="2:22" x14ac:dyDescent="0.25">
      <c r="B123" s="19">
        <v>40513</v>
      </c>
      <c r="C123" s="5">
        <v>73.233100000000007</v>
      </c>
      <c r="D123" s="5">
        <v>74.0107</v>
      </c>
      <c r="E123" s="5">
        <v>63.8857</v>
      </c>
      <c r="F123" s="5">
        <v>67.993399999999994</v>
      </c>
      <c r="G123" s="5">
        <v>61.781500000000008</v>
      </c>
      <c r="H123" s="5">
        <v>68.774100000000004</v>
      </c>
      <c r="I123" s="26"/>
      <c r="J123" s="19">
        <v>40513</v>
      </c>
      <c r="K123" s="5">
        <v>9419.6118999999981</v>
      </c>
      <c r="L123" s="5">
        <v>10392.950999999997</v>
      </c>
      <c r="M123" s="5">
        <v>9773.1081000000049</v>
      </c>
      <c r="N123" s="5">
        <v>9708.4259999999977</v>
      </c>
      <c r="O123" s="5">
        <v>10428.265099999997</v>
      </c>
      <c r="P123" s="5">
        <v>10186.126299999998</v>
      </c>
      <c r="R123" s="26"/>
    </row>
    <row r="124" spans="2:22" x14ac:dyDescent="0.25">
      <c r="B124" s="19">
        <v>40544</v>
      </c>
      <c r="C124" s="5">
        <v>54.477000000000004</v>
      </c>
      <c r="D124" s="5">
        <v>94.557400000000001</v>
      </c>
      <c r="E124" s="5">
        <v>64.826999999999998</v>
      </c>
      <c r="F124" s="5">
        <v>44.832300000000004</v>
      </c>
      <c r="G124" s="5">
        <v>51.855700000000006</v>
      </c>
      <c r="H124" s="5">
        <v>66.0779</v>
      </c>
      <c r="I124" s="26"/>
      <c r="J124" s="19">
        <v>40544</v>
      </c>
      <c r="K124" s="5">
        <v>9474.0888999999988</v>
      </c>
      <c r="L124" s="5">
        <v>10487.508399999997</v>
      </c>
      <c r="M124" s="5">
        <v>9837.9351000000042</v>
      </c>
      <c r="N124" s="5">
        <v>9753.2582999999977</v>
      </c>
      <c r="O124" s="5">
        <v>10480.120799999997</v>
      </c>
      <c r="P124" s="5">
        <v>10252.204199999998</v>
      </c>
      <c r="R124" s="26"/>
    </row>
    <row r="125" spans="2:22" x14ac:dyDescent="0.25">
      <c r="B125" s="19">
        <v>40575</v>
      </c>
      <c r="C125" s="5">
        <v>53.809400000000011</v>
      </c>
      <c r="D125" s="5">
        <v>67.09320000000001</v>
      </c>
      <c r="E125" s="5">
        <v>46.088500000000003</v>
      </c>
      <c r="F125" s="5">
        <v>38.466300000000004</v>
      </c>
      <c r="G125" s="5">
        <v>49.176200000000001</v>
      </c>
      <c r="H125" s="5">
        <v>52.276600000000002</v>
      </c>
      <c r="I125" s="26"/>
      <c r="J125" s="19">
        <v>40575</v>
      </c>
      <c r="K125" s="5">
        <v>9527.8982999999989</v>
      </c>
      <c r="L125" s="5">
        <v>10554.601599999996</v>
      </c>
      <c r="M125" s="5">
        <v>9884.0236000000041</v>
      </c>
      <c r="N125" s="5">
        <v>9791.7245999999977</v>
      </c>
      <c r="O125" s="5">
        <v>10529.296999999997</v>
      </c>
      <c r="P125" s="5">
        <v>10304.480799999998</v>
      </c>
      <c r="R125" s="26"/>
    </row>
    <row r="126" spans="2:22" x14ac:dyDescent="0.25">
      <c r="B126" s="19">
        <v>40603</v>
      </c>
      <c r="C126" s="5">
        <v>65.509200000000007</v>
      </c>
      <c r="D126" s="5">
        <v>67.900500000000008</v>
      </c>
      <c r="E126" s="5">
        <v>48.1614</v>
      </c>
      <c r="F126" s="5">
        <v>48.06</v>
      </c>
      <c r="G126" s="5">
        <v>55.585799999999999</v>
      </c>
      <c r="H126" s="5">
        <v>55.968200000000003</v>
      </c>
      <c r="I126" s="26"/>
      <c r="J126" s="19">
        <v>40603</v>
      </c>
      <c r="K126" s="5">
        <v>9593.4074999999993</v>
      </c>
      <c r="L126" s="5">
        <v>10622.502099999996</v>
      </c>
      <c r="M126" s="5">
        <v>9932.1850000000049</v>
      </c>
      <c r="N126" s="5">
        <v>9839.7845999999972</v>
      </c>
      <c r="O126" s="5">
        <v>10584.882799999998</v>
      </c>
      <c r="P126" s="5">
        <v>10360.448999999997</v>
      </c>
      <c r="R126" s="26"/>
    </row>
    <row r="127" spans="2:22" x14ac:dyDescent="0.25">
      <c r="B127" s="19">
        <v>40634</v>
      </c>
      <c r="C127" s="5">
        <v>78.66810000000001</v>
      </c>
      <c r="D127" s="5">
        <v>49.604300000000002</v>
      </c>
      <c r="E127" s="5">
        <v>52.267400000000002</v>
      </c>
      <c r="F127" s="5">
        <v>80.711100000000002</v>
      </c>
      <c r="G127" s="5">
        <v>85.069299999999998</v>
      </c>
      <c r="H127" s="5">
        <v>65.862099999999998</v>
      </c>
      <c r="I127" s="26"/>
      <c r="J127" s="19">
        <v>40634</v>
      </c>
      <c r="K127" s="5">
        <v>9672.0756000000001</v>
      </c>
      <c r="L127" s="5">
        <v>10672.106399999997</v>
      </c>
      <c r="M127" s="5">
        <v>9984.4524000000056</v>
      </c>
      <c r="N127" s="5">
        <v>9920.4956999999977</v>
      </c>
      <c r="O127" s="5">
        <v>10669.952099999997</v>
      </c>
      <c r="P127" s="5">
        <v>10426.311099999997</v>
      </c>
      <c r="R127" s="26"/>
    </row>
    <row r="128" spans="2:22" x14ac:dyDescent="0.25">
      <c r="B128" s="19">
        <v>40664</v>
      </c>
      <c r="C128" s="5">
        <v>109.87790000000001</v>
      </c>
      <c r="D128" s="5">
        <v>46.174900000000008</v>
      </c>
      <c r="E128" s="5">
        <v>83.159600000000012</v>
      </c>
      <c r="F128" s="5">
        <v>113.97470000000001</v>
      </c>
      <c r="G128" s="5">
        <v>112.9761</v>
      </c>
      <c r="H128" s="5">
        <v>94.0274</v>
      </c>
      <c r="I128" s="26"/>
      <c r="J128" s="19">
        <v>40664</v>
      </c>
      <c r="K128" s="5">
        <v>9781.9534999999996</v>
      </c>
      <c r="L128" s="5">
        <v>10718.281299999997</v>
      </c>
      <c r="M128" s="5">
        <v>10067.612000000006</v>
      </c>
      <c r="N128" s="5">
        <v>10034.470399999998</v>
      </c>
      <c r="O128" s="5">
        <v>10782.928199999997</v>
      </c>
      <c r="P128" s="5">
        <v>10520.338499999998</v>
      </c>
      <c r="R128" s="26"/>
    </row>
    <row r="129" spans="2:22" x14ac:dyDescent="0.25">
      <c r="B129" s="19">
        <v>40695</v>
      </c>
      <c r="C129" s="5">
        <v>103.86430000000001</v>
      </c>
      <c r="D129" s="5">
        <v>81.187100000000001</v>
      </c>
      <c r="E129" s="5">
        <v>91.438900000000004</v>
      </c>
      <c r="F129" s="5">
        <v>124.7697</v>
      </c>
      <c r="G129" s="5">
        <v>132.52020000000002</v>
      </c>
      <c r="H129" s="5">
        <v>104.7204</v>
      </c>
      <c r="I129" s="26"/>
      <c r="J129" s="19">
        <v>40695</v>
      </c>
      <c r="K129" s="5">
        <v>9885.8177999999989</v>
      </c>
      <c r="L129" s="5">
        <v>10799.468399999996</v>
      </c>
      <c r="M129" s="5">
        <v>10159.050900000006</v>
      </c>
      <c r="N129" s="5">
        <v>10159.240099999999</v>
      </c>
      <c r="O129" s="5">
        <v>10915.448399999997</v>
      </c>
      <c r="P129" s="5">
        <v>10625.058899999998</v>
      </c>
      <c r="R129" s="26"/>
      <c r="V129" s="25"/>
    </row>
    <row r="130" spans="2:22" x14ac:dyDescent="0.25">
      <c r="B130" s="19">
        <v>40725</v>
      </c>
      <c r="C130" s="5">
        <v>107.18030000000002</v>
      </c>
      <c r="D130" s="5">
        <v>110.32780000000001</v>
      </c>
      <c r="E130" s="5">
        <v>111.73440000000001</v>
      </c>
      <c r="F130" s="5">
        <v>126.39890000000001</v>
      </c>
      <c r="G130" s="5">
        <v>136.14240000000001</v>
      </c>
      <c r="H130" s="5">
        <v>118.0575</v>
      </c>
      <c r="I130" s="26"/>
      <c r="J130" s="19">
        <v>40725</v>
      </c>
      <c r="K130" s="5">
        <v>9992.9980999999989</v>
      </c>
      <c r="L130" s="5">
        <v>10909.796199999995</v>
      </c>
      <c r="M130" s="5">
        <v>10270.785300000005</v>
      </c>
      <c r="N130" s="5">
        <v>10285.638999999999</v>
      </c>
      <c r="O130" s="5">
        <v>11051.590799999998</v>
      </c>
      <c r="P130" s="5">
        <v>10743.116399999999</v>
      </c>
      <c r="R130" s="26"/>
      <c r="V130" s="25"/>
    </row>
    <row r="131" spans="2:22" x14ac:dyDescent="0.25">
      <c r="B131" s="19">
        <v>40756</v>
      </c>
      <c r="C131" s="5">
        <v>108.828</v>
      </c>
      <c r="D131" s="5">
        <v>129.6431</v>
      </c>
      <c r="E131" s="5">
        <v>130.9665</v>
      </c>
      <c r="F131" s="5">
        <v>119.6434</v>
      </c>
      <c r="G131" s="5">
        <v>134.2355</v>
      </c>
      <c r="H131" s="5">
        <v>127.99590000000001</v>
      </c>
      <c r="I131" s="26"/>
      <c r="J131" s="19">
        <v>40756</v>
      </c>
      <c r="K131" s="5">
        <v>10101.826099999998</v>
      </c>
      <c r="L131" s="5">
        <v>11039.439299999995</v>
      </c>
      <c r="M131" s="5">
        <v>10401.751800000005</v>
      </c>
      <c r="N131" s="5">
        <v>10405.2824</v>
      </c>
      <c r="O131" s="5">
        <v>11185.826299999999</v>
      </c>
      <c r="P131" s="5">
        <v>10871.112299999999</v>
      </c>
      <c r="R131" s="26"/>
      <c r="V131" s="25"/>
    </row>
    <row r="132" spans="2:22" x14ac:dyDescent="0.25">
      <c r="B132" s="19">
        <v>40787</v>
      </c>
      <c r="C132" s="5">
        <v>104.09200000000001</v>
      </c>
      <c r="D132" s="5">
        <v>103.70530000000002</v>
      </c>
      <c r="E132" s="5">
        <v>104.0694</v>
      </c>
      <c r="F132" s="5">
        <v>101.90140000000001</v>
      </c>
      <c r="G132" s="5">
        <v>97.528999999999996</v>
      </c>
      <c r="H132" s="5">
        <v>107.19929999999999</v>
      </c>
      <c r="I132" s="26"/>
      <c r="J132" s="19">
        <v>40787</v>
      </c>
      <c r="K132" s="5">
        <v>10205.918099999999</v>
      </c>
      <c r="L132" s="5">
        <v>11143.144599999994</v>
      </c>
      <c r="M132" s="5">
        <v>10505.821200000006</v>
      </c>
      <c r="N132" s="5">
        <v>10507.183800000001</v>
      </c>
      <c r="O132" s="5">
        <v>11283.355299999999</v>
      </c>
      <c r="P132" s="5">
        <v>10978.311599999999</v>
      </c>
      <c r="R132" s="26"/>
    </row>
    <row r="133" spans="2:22" x14ac:dyDescent="0.25">
      <c r="B133" s="19">
        <v>40817</v>
      </c>
      <c r="C133" s="5">
        <v>58.599600000000002</v>
      </c>
      <c r="D133" s="5">
        <v>63.3506</v>
      </c>
      <c r="E133" s="5">
        <v>59.880400000000002</v>
      </c>
      <c r="F133" s="5">
        <v>55.2348</v>
      </c>
      <c r="G133" s="5">
        <v>60.387</v>
      </c>
      <c r="H133" s="5">
        <v>61.521600000000007</v>
      </c>
      <c r="I133" s="26"/>
      <c r="J133" s="19">
        <v>40817</v>
      </c>
      <c r="K133" s="5">
        <v>10264.517699999999</v>
      </c>
      <c r="L133" s="5">
        <v>11206.495199999994</v>
      </c>
      <c r="M133" s="5">
        <v>10565.701600000006</v>
      </c>
      <c r="N133" s="5">
        <v>10562.418600000001</v>
      </c>
      <c r="O133" s="5">
        <v>11343.7423</v>
      </c>
      <c r="P133" s="5">
        <v>11039.833199999999</v>
      </c>
      <c r="R133" s="26"/>
    </row>
    <row r="134" spans="2:22" x14ac:dyDescent="0.25">
      <c r="B134" s="19">
        <v>40848</v>
      </c>
      <c r="C134" s="5">
        <v>99.803200000000004</v>
      </c>
      <c r="D134" s="5">
        <v>77.558500000000009</v>
      </c>
      <c r="E134" s="5">
        <v>85.751400000000004</v>
      </c>
      <c r="F134" s="5">
        <v>75.751900000000006</v>
      </c>
      <c r="G134" s="5">
        <v>60.97140000000001</v>
      </c>
      <c r="H134" s="5">
        <v>88.852300000000014</v>
      </c>
      <c r="I134" s="26"/>
      <c r="J134" s="19">
        <v>40848</v>
      </c>
      <c r="K134" s="5">
        <v>10364.320899999999</v>
      </c>
      <c r="L134" s="5">
        <v>11284.053699999993</v>
      </c>
      <c r="M134" s="5">
        <v>10651.453000000005</v>
      </c>
      <c r="N134" s="5">
        <v>10638.1705</v>
      </c>
      <c r="O134" s="5">
        <v>11404.7137</v>
      </c>
      <c r="P134" s="5">
        <v>11128.6855</v>
      </c>
      <c r="R134" s="26"/>
    </row>
    <row r="135" spans="2:22" x14ac:dyDescent="0.25">
      <c r="B135" s="19">
        <v>40878</v>
      </c>
      <c r="C135" s="5">
        <v>68.271299999999997</v>
      </c>
      <c r="D135" s="5">
        <v>88.226600000000005</v>
      </c>
      <c r="E135" s="5">
        <v>53.756399999999999</v>
      </c>
      <c r="F135" s="5">
        <v>71.202100000000002</v>
      </c>
      <c r="G135" s="5">
        <v>62.570799999999998</v>
      </c>
      <c r="H135" s="5">
        <v>71.217799999999997</v>
      </c>
      <c r="I135" s="26"/>
      <c r="J135" s="19">
        <v>40878</v>
      </c>
      <c r="K135" s="5">
        <v>10432.592199999999</v>
      </c>
      <c r="L135" s="5">
        <v>11372.280299999993</v>
      </c>
      <c r="M135" s="5">
        <v>10705.209400000005</v>
      </c>
      <c r="N135" s="5">
        <v>10709.372600000001</v>
      </c>
      <c r="O135" s="5">
        <v>11467.2845</v>
      </c>
      <c r="P135" s="5">
        <v>11199.9033</v>
      </c>
      <c r="R135" s="26"/>
    </row>
    <row r="136" spans="2:22" x14ac:dyDescent="0.25">
      <c r="B136" s="19">
        <v>40909</v>
      </c>
      <c r="C136" s="5">
        <v>69.022400000000005</v>
      </c>
      <c r="D136" s="5">
        <v>74.634</v>
      </c>
      <c r="E136" s="5">
        <v>58.751199999999997</v>
      </c>
      <c r="F136" s="5">
        <v>39.459400000000002</v>
      </c>
      <c r="G136" s="5">
        <v>41.112700000000004</v>
      </c>
      <c r="H136" s="5">
        <v>60.983600000000003</v>
      </c>
      <c r="I136" s="26"/>
      <c r="J136" s="19">
        <v>40909</v>
      </c>
      <c r="K136" s="5">
        <v>10501.614599999999</v>
      </c>
      <c r="L136" s="5">
        <v>11446.914299999993</v>
      </c>
      <c r="M136" s="5">
        <v>10763.960600000006</v>
      </c>
      <c r="N136" s="5">
        <v>10748.832</v>
      </c>
      <c r="O136" s="5">
        <v>11508.397199999999</v>
      </c>
      <c r="P136" s="5">
        <v>11260.8869</v>
      </c>
      <c r="R136" s="26"/>
    </row>
    <row r="137" spans="2:22" x14ac:dyDescent="0.25">
      <c r="B137" s="19">
        <v>40940</v>
      </c>
      <c r="C137" s="5">
        <v>62.7194</v>
      </c>
      <c r="D137" s="5">
        <v>72.207599999999999</v>
      </c>
      <c r="E137" s="5">
        <v>50.629000000000005</v>
      </c>
      <c r="F137" s="5">
        <v>70.518100000000004</v>
      </c>
      <c r="G137" s="5">
        <v>85.032800000000009</v>
      </c>
      <c r="H137" s="5">
        <v>61.880700000000004</v>
      </c>
      <c r="I137" s="26"/>
      <c r="J137" s="19">
        <v>40940</v>
      </c>
      <c r="K137" s="5">
        <v>10564.333999999999</v>
      </c>
      <c r="L137" s="5">
        <v>11519.121899999993</v>
      </c>
      <c r="M137" s="5">
        <v>10814.589600000007</v>
      </c>
      <c r="N137" s="5">
        <v>10819.3501</v>
      </c>
      <c r="O137" s="5">
        <v>11593.43</v>
      </c>
      <c r="P137" s="5">
        <v>11322.767599999999</v>
      </c>
      <c r="R137" s="26"/>
    </row>
    <row r="138" spans="2:22" x14ac:dyDescent="0.25">
      <c r="B138" s="19">
        <v>40969</v>
      </c>
      <c r="C138" s="5">
        <v>96.072400000000016</v>
      </c>
      <c r="D138" s="5">
        <v>62.327200000000005</v>
      </c>
      <c r="E138" s="5">
        <v>60.691000000000003</v>
      </c>
      <c r="F138" s="5">
        <v>88.407200000000003</v>
      </c>
      <c r="G138" s="5">
        <v>92.229800000000012</v>
      </c>
      <c r="H138" s="5">
        <v>76.929100000000005</v>
      </c>
      <c r="I138" s="26"/>
      <c r="J138" s="19">
        <v>40969</v>
      </c>
      <c r="K138" s="5">
        <v>10660.4064</v>
      </c>
      <c r="L138" s="5">
        <v>11581.449099999993</v>
      </c>
      <c r="M138" s="5">
        <v>10875.280600000007</v>
      </c>
      <c r="N138" s="5">
        <v>10907.757299999999</v>
      </c>
      <c r="O138" s="5">
        <v>11685.659799999999</v>
      </c>
      <c r="P138" s="5">
        <v>11399.696699999999</v>
      </c>
      <c r="R138" s="26"/>
    </row>
    <row r="139" spans="2:22" x14ac:dyDescent="0.25">
      <c r="B139" s="19">
        <v>41000</v>
      </c>
      <c r="C139" s="5">
        <v>92.055000000000007</v>
      </c>
      <c r="D139" s="5">
        <v>48.164500000000004</v>
      </c>
      <c r="E139" s="5">
        <v>73.058700000000002</v>
      </c>
      <c r="F139" s="5">
        <v>97.247000000000014</v>
      </c>
      <c r="G139" s="5">
        <v>103.3434</v>
      </c>
      <c r="H139" s="5">
        <v>81.292500000000004</v>
      </c>
      <c r="I139" s="26"/>
      <c r="J139" s="19">
        <v>41000</v>
      </c>
      <c r="K139" s="5">
        <v>10752.4614</v>
      </c>
      <c r="L139" s="5">
        <v>11629.613599999993</v>
      </c>
      <c r="M139" s="5">
        <v>10948.339300000007</v>
      </c>
      <c r="N139" s="5">
        <v>11005.004299999999</v>
      </c>
      <c r="O139" s="5">
        <v>11789.003199999999</v>
      </c>
      <c r="P139" s="5">
        <v>11480.989199999998</v>
      </c>
      <c r="R139" s="26"/>
    </row>
    <row r="140" spans="2:22" x14ac:dyDescent="0.25">
      <c r="B140" s="19">
        <v>41030</v>
      </c>
      <c r="C140" s="5">
        <v>69.5959</v>
      </c>
      <c r="D140" s="5">
        <v>59.911000000000001</v>
      </c>
      <c r="E140" s="5">
        <v>67.392899999999997</v>
      </c>
      <c r="F140" s="5">
        <v>77.864100000000008</v>
      </c>
      <c r="G140" s="5">
        <v>79.198599999999999</v>
      </c>
      <c r="H140" s="5">
        <v>70.852500000000006</v>
      </c>
      <c r="I140" s="26"/>
      <c r="J140" s="19">
        <v>41030</v>
      </c>
      <c r="K140" s="5">
        <v>10822.0573</v>
      </c>
      <c r="L140" s="5">
        <v>11689.524599999993</v>
      </c>
      <c r="M140" s="5">
        <v>11015.732200000008</v>
      </c>
      <c r="N140" s="5">
        <v>11082.868399999999</v>
      </c>
      <c r="O140" s="5">
        <v>11868.201799999999</v>
      </c>
      <c r="P140" s="5">
        <v>11551.841699999999</v>
      </c>
      <c r="R140" s="26"/>
    </row>
    <row r="141" spans="2:22" x14ac:dyDescent="0.25">
      <c r="B141" s="19">
        <v>41061</v>
      </c>
      <c r="C141" s="5">
        <v>108.89359999999999</v>
      </c>
      <c r="D141" s="5">
        <v>94.738100000000003</v>
      </c>
      <c r="E141" s="5">
        <v>104.1001</v>
      </c>
      <c r="F141" s="5">
        <v>120.336</v>
      </c>
      <c r="G141" s="5">
        <v>125.07249999999999</v>
      </c>
      <c r="H141" s="5">
        <v>110.02180000000001</v>
      </c>
      <c r="I141" s="26"/>
      <c r="J141" s="19">
        <v>41061</v>
      </c>
      <c r="K141" s="5">
        <v>10930.9509</v>
      </c>
      <c r="L141" s="5">
        <v>11784.262699999994</v>
      </c>
      <c r="M141" s="5">
        <v>11119.832300000007</v>
      </c>
      <c r="N141" s="5">
        <v>11203.204399999999</v>
      </c>
      <c r="O141" s="5">
        <v>11993.274299999999</v>
      </c>
      <c r="P141" s="5">
        <v>11661.863499999999</v>
      </c>
      <c r="R141" s="26"/>
    </row>
    <row r="142" spans="2:22" x14ac:dyDescent="0.25">
      <c r="B142" s="19">
        <v>41091</v>
      </c>
      <c r="C142" s="5">
        <v>114.10270000000001</v>
      </c>
      <c r="D142" s="5">
        <v>89.605500000000006</v>
      </c>
      <c r="E142" s="5">
        <v>118.0462</v>
      </c>
      <c r="F142" s="5">
        <v>126.22000000000001</v>
      </c>
      <c r="G142" s="5">
        <v>132.4727</v>
      </c>
      <c r="H142" s="5">
        <v>118.49220000000001</v>
      </c>
      <c r="I142" s="26"/>
      <c r="J142" s="19">
        <v>41091</v>
      </c>
      <c r="K142" s="5">
        <v>11045.053599999999</v>
      </c>
      <c r="L142" s="5">
        <v>11873.868199999994</v>
      </c>
      <c r="M142" s="5">
        <v>11237.878500000008</v>
      </c>
      <c r="N142" s="5">
        <v>11329.424399999998</v>
      </c>
      <c r="O142" s="5">
        <v>12125.746999999999</v>
      </c>
      <c r="P142" s="5">
        <v>11780.3557</v>
      </c>
      <c r="R142" s="26"/>
      <c r="V142" s="25"/>
    </row>
    <row r="143" spans="2:22" x14ac:dyDescent="0.25">
      <c r="B143" s="19">
        <v>41122</v>
      </c>
      <c r="C143" s="5">
        <v>114.73620000000001</v>
      </c>
      <c r="D143" s="5">
        <v>112.23340000000002</v>
      </c>
      <c r="E143" s="5">
        <v>133.8793</v>
      </c>
      <c r="F143" s="5">
        <v>122.76859999999999</v>
      </c>
      <c r="G143" s="5">
        <v>132.08950000000002</v>
      </c>
      <c r="H143" s="5">
        <v>127.4397</v>
      </c>
      <c r="I143" s="26"/>
      <c r="J143" s="19">
        <v>41122</v>
      </c>
      <c r="K143" s="5">
        <v>11159.789799999999</v>
      </c>
      <c r="L143" s="5">
        <v>11986.101599999993</v>
      </c>
      <c r="M143" s="5">
        <v>11371.757800000009</v>
      </c>
      <c r="N143" s="5">
        <v>11452.192999999997</v>
      </c>
      <c r="O143" s="5">
        <v>12257.836499999999</v>
      </c>
      <c r="P143" s="5">
        <v>11907.795400000001</v>
      </c>
      <c r="R143" s="26"/>
      <c r="V143" s="25"/>
    </row>
    <row r="144" spans="2:22" x14ac:dyDescent="0.25">
      <c r="B144" s="19">
        <v>41153</v>
      </c>
      <c r="C144" s="5">
        <v>98.725400000000008</v>
      </c>
      <c r="D144" s="5">
        <v>116.4418</v>
      </c>
      <c r="E144" s="5">
        <v>125.0288</v>
      </c>
      <c r="F144" s="5">
        <v>93.103300000000004</v>
      </c>
      <c r="G144" s="5">
        <v>93.343600000000009</v>
      </c>
      <c r="H144" s="5">
        <v>114.03160000000001</v>
      </c>
      <c r="I144" s="26"/>
      <c r="J144" s="19">
        <v>41153</v>
      </c>
      <c r="K144" s="5">
        <v>11258.515199999998</v>
      </c>
      <c r="L144" s="5">
        <v>12102.543399999993</v>
      </c>
      <c r="M144" s="5">
        <v>11496.786600000009</v>
      </c>
      <c r="N144" s="5">
        <v>11545.296299999998</v>
      </c>
      <c r="O144" s="5">
        <v>12351.1801</v>
      </c>
      <c r="P144" s="5">
        <v>12021.827000000001</v>
      </c>
      <c r="R144" s="26"/>
    </row>
    <row r="145" spans="2:22" x14ac:dyDescent="0.25">
      <c r="B145" s="19">
        <v>41183</v>
      </c>
      <c r="C145" s="5">
        <v>85.85560000000001</v>
      </c>
      <c r="D145" s="5">
        <v>98.907300000000006</v>
      </c>
      <c r="E145" s="5">
        <v>88.002700000000004</v>
      </c>
      <c r="F145" s="5">
        <v>82.846100000000007</v>
      </c>
      <c r="G145" s="5">
        <v>81.595399999999998</v>
      </c>
      <c r="H145" s="5">
        <v>91.454600000000013</v>
      </c>
      <c r="I145" s="26"/>
      <c r="J145" s="19">
        <v>41183</v>
      </c>
      <c r="K145" s="5">
        <v>11344.370799999999</v>
      </c>
      <c r="L145" s="5">
        <v>12201.450699999994</v>
      </c>
      <c r="M145" s="5">
        <v>11584.789300000008</v>
      </c>
      <c r="N145" s="5">
        <v>11628.142399999999</v>
      </c>
      <c r="O145" s="5">
        <v>12432.7755</v>
      </c>
      <c r="P145" s="5">
        <v>12113.2816</v>
      </c>
      <c r="R145" s="26"/>
    </row>
    <row r="146" spans="2:22" x14ac:dyDescent="0.25">
      <c r="B146" s="19">
        <v>41214</v>
      </c>
      <c r="C146" s="5">
        <v>46.539200000000001</v>
      </c>
      <c r="D146" s="5">
        <v>66.7376</v>
      </c>
      <c r="E146" s="5">
        <v>48.703300000000006</v>
      </c>
      <c r="F146" s="5">
        <v>39.975200000000001</v>
      </c>
      <c r="G146" s="5">
        <v>33.811100000000003</v>
      </c>
      <c r="H146" s="5">
        <v>56.807200000000002</v>
      </c>
      <c r="I146" s="26"/>
      <c r="J146" s="19">
        <v>41214</v>
      </c>
      <c r="K146" s="5">
        <v>11390.909999999998</v>
      </c>
      <c r="L146" s="5">
        <v>12268.188299999994</v>
      </c>
      <c r="M146" s="5">
        <v>11633.492600000007</v>
      </c>
      <c r="N146" s="5">
        <v>11668.1176</v>
      </c>
      <c r="O146" s="5">
        <v>12466.586600000001</v>
      </c>
      <c r="P146" s="5">
        <v>12170.0888</v>
      </c>
      <c r="R146" s="26"/>
    </row>
    <row r="147" spans="2:22" x14ac:dyDescent="0.25">
      <c r="B147" s="19">
        <v>41244</v>
      </c>
      <c r="C147" s="5">
        <v>61.620600000000003</v>
      </c>
      <c r="D147" s="5">
        <v>86.543900000000008</v>
      </c>
      <c r="E147" s="5">
        <v>63.962600000000002</v>
      </c>
      <c r="F147" s="5">
        <v>72.6434</v>
      </c>
      <c r="G147" s="5">
        <v>84.508100000000013</v>
      </c>
      <c r="H147" s="5">
        <v>71.515000000000001</v>
      </c>
      <c r="I147" s="26"/>
      <c r="J147" s="19">
        <v>41244</v>
      </c>
      <c r="K147" s="5">
        <v>11452.530599999998</v>
      </c>
      <c r="L147" s="5">
        <v>12354.732199999995</v>
      </c>
      <c r="M147" s="5">
        <v>11697.455200000008</v>
      </c>
      <c r="N147" s="5">
        <v>11740.761</v>
      </c>
      <c r="O147" s="5">
        <v>12551.094700000001</v>
      </c>
      <c r="P147" s="5">
        <v>12241.603799999999</v>
      </c>
      <c r="R147" s="26"/>
      <c r="V147" s="25"/>
    </row>
    <row r="148" spans="2:22" x14ac:dyDescent="0.25">
      <c r="B148" s="19">
        <v>41275</v>
      </c>
      <c r="C148" s="5">
        <v>73.770899999999997</v>
      </c>
      <c r="D148" s="5">
        <v>111.47460000000001</v>
      </c>
      <c r="E148" s="5">
        <v>69.308000000000007</v>
      </c>
      <c r="F148" s="5">
        <v>51.423200000000001</v>
      </c>
      <c r="G148" s="5">
        <v>51.7712</v>
      </c>
      <c r="H148" s="5">
        <v>75.861800000000002</v>
      </c>
      <c r="I148" s="26"/>
      <c r="J148" s="19">
        <v>41275</v>
      </c>
      <c r="K148" s="5">
        <v>11526.301499999998</v>
      </c>
      <c r="L148" s="5">
        <v>12466.206799999994</v>
      </c>
      <c r="M148" s="5">
        <v>11766.763200000009</v>
      </c>
      <c r="N148" s="5">
        <v>11792.1842</v>
      </c>
      <c r="O148" s="5">
        <v>12602.865900000001</v>
      </c>
      <c r="P148" s="5">
        <v>12317.4656</v>
      </c>
      <c r="R148" s="26"/>
    </row>
    <row r="149" spans="2:22" x14ac:dyDescent="0.25">
      <c r="B149" s="19">
        <v>41306</v>
      </c>
      <c r="C149" s="5">
        <v>65.513599999999997</v>
      </c>
      <c r="D149" s="5">
        <v>56.275000000000006</v>
      </c>
      <c r="E149" s="5">
        <v>41.045700000000004</v>
      </c>
      <c r="F149" s="5">
        <v>71.934200000000004</v>
      </c>
      <c r="G149" s="5">
        <v>86.824300000000008</v>
      </c>
      <c r="H149" s="5">
        <v>59.021600000000007</v>
      </c>
      <c r="I149" s="26"/>
      <c r="J149" s="19">
        <v>41306</v>
      </c>
      <c r="K149" s="5">
        <v>11591.815099999998</v>
      </c>
      <c r="L149" s="5">
        <v>12522.481799999994</v>
      </c>
      <c r="M149" s="5">
        <v>11807.808900000009</v>
      </c>
      <c r="N149" s="5">
        <v>11864.118399999999</v>
      </c>
      <c r="O149" s="5">
        <v>12689.690200000001</v>
      </c>
      <c r="P149" s="5">
        <v>12376.4872</v>
      </c>
      <c r="R149" s="26"/>
    </row>
    <row r="150" spans="2:22" x14ac:dyDescent="0.25">
      <c r="B150" s="19">
        <v>41334</v>
      </c>
      <c r="C150" s="5">
        <v>81.517800000000008</v>
      </c>
      <c r="D150" s="5">
        <v>88.497100000000003</v>
      </c>
      <c r="E150" s="5">
        <v>61.028200000000005</v>
      </c>
      <c r="F150" s="5">
        <v>70.550699999999992</v>
      </c>
      <c r="G150" s="5">
        <v>76.058300000000003</v>
      </c>
      <c r="H150" s="5">
        <v>72.618899999999996</v>
      </c>
      <c r="I150" s="26"/>
      <c r="J150" s="19">
        <v>41334</v>
      </c>
      <c r="K150" s="5">
        <v>11673.332899999998</v>
      </c>
      <c r="L150" s="5">
        <v>12610.978899999995</v>
      </c>
      <c r="M150" s="5">
        <v>11868.83710000001</v>
      </c>
      <c r="N150" s="5">
        <v>11934.669099999999</v>
      </c>
      <c r="O150" s="5">
        <v>12765.748500000002</v>
      </c>
      <c r="P150" s="5">
        <v>12449.106099999999</v>
      </c>
      <c r="R150" s="26"/>
    </row>
    <row r="151" spans="2:22" x14ac:dyDescent="0.25">
      <c r="B151" s="19">
        <v>41365</v>
      </c>
      <c r="C151" s="5">
        <v>77.320899999999995</v>
      </c>
      <c r="D151" s="5">
        <v>49.580399999999997</v>
      </c>
      <c r="E151" s="5">
        <v>69.561199999999999</v>
      </c>
      <c r="F151" s="5">
        <v>66.688000000000002</v>
      </c>
      <c r="G151" s="5">
        <v>62.982399999999998</v>
      </c>
      <c r="H151" s="5">
        <v>67.793700000000001</v>
      </c>
      <c r="I151" s="26"/>
      <c r="J151" s="19">
        <v>41365</v>
      </c>
      <c r="K151" s="5">
        <v>11750.653799999998</v>
      </c>
      <c r="L151" s="5">
        <v>12660.559299999995</v>
      </c>
      <c r="M151" s="5">
        <v>11938.39830000001</v>
      </c>
      <c r="N151" s="5">
        <v>12001.357099999999</v>
      </c>
      <c r="O151" s="5">
        <v>12828.730900000002</v>
      </c>
      <c r="P151" s="5">
        <v>12516.899799999999</v>
      </c>
      <c r="R151" s="26"/>
    </row>
    <row r="152" spans="2:22" x14ac:dyDescent="0.25">
      <c r="B152" s="19">
        <v>41395</v>
      </c>
      <c r="C152" s="5">
        <v>91.895600000000002</v>
      </c>
      <c r="D152" s="5">
        <v>66.383900000000011</v>
      </c>
      <c r="E152" s="5">
        <v>74.983900000000006</v>
      </c>
      <c r="F152" s="5">
        <v>118.3908</v>
      </c>
      <c r="G152" s="5">
        <v>119.956</v>
      </c>
      <c r="H152" s="5">
        <v>89.723500000000001</v>
      </c>
      <c r="I152" s="26"/>
      <c r="J152" s="19">
        <v>41395</v>
      </c>
      <c r="K152" s="5">
        <v>11842.549399999998</v>
      </c>
      <c r="L152" s="5">
        <v>12726.943199999996</v>
      </c>
      <c r="M152" s="5">
        <v>12013.382200000009</v>
      </c>
      <c r="N152" s="5">
        <v>12119.747899999998</v>
      </c>
      <c r="O152" s="5">
        <v>12948.686900000002</v>
      </c>
      <c r="P152" s="5">
        <v>12606.623299999999</v>
      </c>
      <c r="R152" s="26"/>
    </row>
    <row r="153" spans="2:22" x14ac:dyDescent="0.25">
      <c r="B153" s="19">
        <v>41426</v>
      </c>
      <c r="C153" s="5">
        <v>94.040800000000004</v>
      </c>
      <c r="D153" s="5">
        <v>91.496700000000004</v>
      </c>
      <c r="E153" s="5">
        <v>94.612099999999998</v>
      </c>
      <c r="F153" s="5">
        <v>119.75380000000001</v>
      </c>
      <c r="G153" s="5">
        <v>124.8066</v>
      </c>
      <c r="H153" s="5">
        <v>102.51800000000001</v>
      </c>
      <c r="I153" s="26"/>
      <c r="J153" s="19">
        <v>41426</v>
      </c>
      <c r="K153" s="5">
        <v>11936.590199999999</v>
      </c>
      <c r="L153" s="5">
        <v>12818.439899999996</v>
      </c>
      <c r="M153" s="5">
        <v>12107.994300000009</v>
      </c>
      <c r="N153" s="5">
        <v>12239.501699999999</v>
      </c>
      <c r="O153" s="5">
        <v>13073.493500000002</v>
      </c>
      <c r="P153" s="5">
        <v>12709.141299999999</v>
      </c>
      <c r="R153" s="26"/>
    </row>
    <row r="154" spans="2:22" x14ac:dyDescent="0.25">
      <c r="B154" s="19">
        <v>41456</v>
      </c>
      <c r="C154" s="5">
        <v>114.96910000000001</v>
      </c>
      <c r="D154" s="5">
        <v>96.259299999999996</v>
      </c>
      <c r="E154" s="5">
        <v>110.4932</v>
      </c>
      <c r="F154" s="5">
        <v>128.0806</v>
      </c>
      <c r="G154" s="5">
        <v>136.47059999999999</v>
      </c>
      <c r="H154" s="5">
        <v>118.04100000000001</v>
      </c>
      <c r="I154" s="26"/>
      <c r="J154" s="19">
        <v>41456</v>
      </c>
      <c r="K154" s="5">
        <v>12051.559299999999</v>
      </c>
      <c r="L154" s="5">
        <v>12914.699199999995</v>
      </c>
      <c r="M154" s="5">
        <v>12218.48750000001</v>
      </c>
      <c r="N154" s="5">
        <v>12367.582299999998</v>
      </c>
      <c r="O154" s="5">
        <v>13209.964100000003</v>
      </c>
      <c r="P154" s="5">
        <v>12827.182299999999</v>
      </c>
      <c r="R154" s="26"/>
    </row>
    <row r="155" spans="2:22" x14ac:dyDescent="0.25">
      <c r="B155" s="19">
        <v>41487</v>
      </c>
      <c r="C155" s="5">
        <v>109.35160000000002</v>
      </c>
      <c r="D155" s="5">
        <v>90.673400000000015</v>
      </c>
      <c r="E155" s="5">
        <v>117.78040000000001</v>
      </c>
      <c r="F155" s="5">
        <v>114.08030000000002</v>
      </c>
      <c r="G155" s="5">
        <v>124.8202</v>
      </c>
      <c r="H155" s="5">
        <v>113.56600000000002</v>
      </c>
      <c r="I155" s="26"/>
      <c r="J155" s="19">
        <v>41487</v>
      </c>
      <c r="K155" s="5">
        <v>12160.910899999999</v>
      </c>
      <c r="L155" s="5">
        <v>13005.372599999995</v>
      </c>
      <c r="M155" s="5">
        <v>12336.26790000001</v>
      </c>
      <c r="N155" s="5">
        <v>12481.662599999998</v>
      </c>
      <c r="O155" s="5">
        <v>13334.784300000003</v>
      </c>
      <c r="P155" s="5">
        <v>12940.748299999999</v>
      </c>
      <c r="R155" s="26"/>
      <c r="V155" s="25"/>
    </row>
    <row r="156" spans="2:22" x14ac:dyDescent="0.25">
      <c r="B156" s="19">
        <v>41518</v>
      </c>
      <c r="C156" s="5">
        <v>111.89240000000001</v>
      </c>
      <c r="D156" s="5">
        <v>106.8954</v>
      </c>
      <c r="E156" s="5">
        <v>125.7684</v>
      </c>
      <c r="F156" s="5">
        <v>112.0206</v>
      </c>
      <c r="G156" s="5">
        <v>111.9135</v>
      </c>
      <c r="H156" s="5">
        <v>119.64760000000001</v>
      </c>
      <c r="I156" s="26"/>
      <c r="J156" s="19">
        <v>41518</v>
      </c>
      <c r="K156" s="5">
        <v>12272.8033</v>
      </c>
      <c r="L156" s="5">
        <v>13112.267999999995</v>
      </c>
      <c r="M156" s="5">
        <v>12462.036300000011</v>
      </c>
      <c r="N156" s="5">
        <v>12593.683199999998</v>
      </c>
      <c r="O156" s="5">
        <v>13446.697800000004</v>
      </c>
      <c r="P156" s="5">
        <v>13060.3959</v>
      </c>
      <c r="R156" s="26"/>
    </row>
    <row r="157" spans="2:22" x14ac:dyDescent="0.25">
      <c r="B157" s="19">
        <v>41548</v>
      </c>
      <c r="C157" s="5">
        <v>55.113400000000006</v>
      </c>
      <c r="D157" s="5">
        <v>79.306899999999999</v>
      </c>
      <c r="E157" s="5">
        <v>62.851400000000005</v>
      </c>
      <c r="F157" s="5">
        <v>57.18010000000001</v>
      </c>
      <c r="G157" s="5">
        <v>64.272800000000004</v>
      </c>
      <c r="H157" s="5">
        <v>67.491799999999998</v>
      </c>
      <c r="I157" s="26"/>
      <c r="J157" s="19">
        <v>41548</v>
      </c>
      <c r="K157" s="5">
        <v>12327.9167</v>
      </c>
      <c r="L157" s="5">
        <v>13191.574899999994</v>
      </c>
      <c r="M157" s="5">
        <v>12524.88770000001</v>
      </c>
      <c r="N157" s="5">
        <v>12650.863299999997</v>
      </c>
      <c r="O157" s="5">
        <v>13510.970600000004</v>
      </c>
      <c r="P157" s="5">
        <v>13127.887699999999</v>
      </c>
      <c r="R157" s="26"/>
    </row>
    <row r="158" spans="2:22" x14ac:dyDescent="0.25">
      <c r="B158" s="19">
        <v>41579</v>
      </c>
      <c r="C158" s="5">
        <v>80.720500000000015</v>
      </c>
      <c r="D158" s="5">
        <v>82.687300000000008</v>
      </c>
      <c r="E158" s="5">
        <v>67.101700000000008</v>
      </c>
      <c r="F158" s="5">
        <v>51.219899999999996</v>
      </c>
      <c r="G158" s="5">
        <v>72.885900000000007</v>
      </c>
      <c r="H158" s="5">
        <v>75.478200000000001</v>
      </c>
      <c r="I158" s="26"/>
      <c r="J158" s="19">
        <v>41579</v>
      </c>
      <c r="K158" s="5">
        <v>12408.637199999999</v>
      </c>
      <c r="L158" s="5">
        <v>13274.262199999994</v>
      </c>
      <c r="M158" s="5">
        <v>12591.989400000009</v>
      </c>
      <c r="N158" s="5">
        <v>12702.083199999997</v>
      </c>
      <c r="O158" s="5">
        <v>13583.856500000004</v>
      </c>
      <c r="P158" s="5">
        <v>13203.365899999999</v>
      </c>
      <c r="R158" s="26"/>
    </row>
    <row r="159" spans="2:22" x14ac:dyDescent="0.25">
      <c r="B159" s="19">
        <v>41609</v>
      </c>
      <c r="C159" s="5">
        <v>60.771400000000007</v>
      </c>
      <c r="D159" s="5">
        <v>89.789700000000011</v>
      </c>
      <c r="E159" s="5">
        <v>74.289599999999993</v>
      </c>
      <c r="F159" s="5">
        <v>59.610400000000006</v>
      </c>
      <c r="G159" s="5">
        <v>52.842700000000008</v>
      </c>
      <c r="H159" s="5">
        <v>72.093699999999998</v>
      </c>
      <c r="I159" s="26"/>
      <c r="J159" s="19">
        <v>41609</v>
      </c>
      <c r="K159" s="5">
        <v>12469.408599999999</v>
      </c>
      <c r="L159" s="5">
        <v>13364.051899999993</v>
      </c>
      <c r="M159" s="5">
        <v>12666.27900000001</v>
      </c>
      <c r="N159" s="5">
        <v>12761.693599999997</v>
      </c>
      <c r="O159" s="5">
        <v>13636.699200000003</v>
      </c>
      <c r="P159" s="5">
        <v>13275.459599999998</v>
      </c>
      <c r="R159" s="26"/>
    </row>
    <row r="160" spans="2:22" x14ac:dyDescent="0.25">
      <c r="B160" s="19">
        <v>41640</v>
      </c>
      <c r="C160" s="5">
        <v>55.197800000000001</v>
      </c>
      <c r="D160" s="5">
        <v>98.774900000000002</v>
      </c>
      <c r="E160" s="5">
        <v>62.372299999999996</v>
      </c>
      <c r="F160" s="5">
        <v>67.0959</v>
      </c>
      <c r="G160" s="5">
        <v>89.417600000000007</v>
      </c>
      <c r="H160" s="5">
        <v>73.160799999999995</v>
      </c>
      <c r="I160" s="26"/>
      <c r="J160" s="19">
        <v>41640</v>
      </c>
      <c r="K160" s="5">
        <v>12524.606399999999</v>
      </c>
      <c r="L160" s="5">
        <v>13462.826799999993</v>
      </c>
      <c r="M160" s="5">
        <v>12728.651300000009</v>
      </c>
      <c r="N160" s="5">
        <v>12828.789499999997</v>
      </c>
      <c r="O160" s="5">
        <v>13726.116800000003</v>
      </c>
      <c r="P160" s="5">
        <v>13348.620399999998</v>
      </c>
      <c r="R160" s="26"/>
    </row>
    <row r="161" spans="2:22" x14ac:dyDescent="0.25">
      <c r="B161" s="19">
        <v>41671</v>
      </c>
      <c r="C161" s="5">
        <v>51.495000000000005</v>
      </c>
      <c r="D161" s="5">
        <v>65.569299999999998</v>
      </c>
      <c r="E161" s="5">
        <v>40.485600000000005</v>
      </c>
      <c r="F161" s="5">
        <v>41.062400000000004</v>
      </c>
      <c r="G161" s="5">
        <v>42.862400000000008</v>
      </c>
      <c r="H161" s="5">
        <v>48.626200000000004</v>
      </c>
      <c r="I161" s="26"/>
      <c r="J161" s="19">
        <v>41671</v>
      </c>
      <c r="K161" s="5">
        <v>12576.1014</v>
      </c>
      <c r="L161" s="5">
        <v>13528.396099999993</v>
      </c>
      <c r="M161" s="5">
        <v>12769.136900000009</v>
      </c>
      <c r="N161" s="5">
        <v>12869.851899999998</v>
      </c>
      <c r="O161" s="5">
        <v>13768.979200000003</v>
      </c>
      <c r="P161" s="5">
        <v>13397.246599999999</v>
      </c>
      <c r="R161" s="26"/>
    </row>
    <row r="162" spans="2:22" x14ac:dyDescent="0.25">
      <c r="B162" s="19">
        <v>41699</v>
      </c>
      <c r="C162" s="5">
        <v>73.950100000000006</v>
      </c>
      <c r="D162" s="5">
        <v>70.5732</v>
      </c>
      <c r="E162" s="5">
        <v>52.024800000000006</v>
      </c>
      <c r="F162" s="5">
        <v>74.310900000000004</v>
      </c>
      <c r="G162" s="5">
        <v>78.145500000000013</v>
      </c>
      <c r="H162" s="5">
        <v>65.178300000000007</v>
      </c>
      <c r="I162" s="26"/>
      <c r="J162" s="19">
        <v>41699</v>
      </c>
      <c r="K162" s="5">
        <v>12650.0515</v>
      </c>
      <c r="L162" s="5">
        <v>13598.969299999993</v>
      </c>
      <c r="M162" s="5">
        <v>12821.161700000008</v>
      </c>
      <c r="N162" s="5">
        <v>12944.162799999998</v>
      </c>
      <c r="O162" s="5">
        <v>13847.124700000004</v>
      </c>
      <c r="P162" s="5">
        <v>13462.424899999998</v>
      </c>
      <c r="R162" s="26"/>
    </row>
    <row r="163" spans="2:22" x14ac:dyDescent="0.25">
      <c r="B163" s="19">
        <v>41730</v>
      </c>
      <c r="C163" s="5">
        <v>74.856700000000004</v>
      </c>
      <c r="D163" s="5">
        <v>48.651900000000005</v>
      </c>
      <c r="E163" s="5">
        <v>54.721600000000002</v>
      </c>
      <c r="F163" s="5">
        <v>79.568899999999999</v>
      </c>
      <c r="G163" s="5">
        <v>85.893799999999999</v>
      </c>
      <c r="H163" s="5">
        <v>64.482399999999998</v>
      </c>
      <c r="I163" s="26"/>
      <c r="J163" s="19">
        <v>41730</v>
      </c>
      <c r="K163" s="5">
        <v>12724.9082</v>
      </c>
      <c r="L163" s="5">
        <v>13647.621199999994</v>
      </c>
      <c r="M163" s="5">
        <v>12875.883300000009</v>
      </c>
      <c r="N163" s="5">
        <v>13023.731699999998</v>
      </c>
      <c r="O163" s="5">
        <v>13933.018500000004</v>
      </c>
      <c r="P163" s="5">
        <v>13526.907299999999</v>
      </c>
      <c r="R163" s="26"/>
    </row>
    <row r="164" spans="2:22" x14ac:dyDescent="0.25">
      <c r="B164" s="19">
        <v>41760</v>
      </c>
      <c r="C164" s="5">
        <v>87.182700000000011</v>
      </c>
      <c r="D164" s="5">
        <v>68.0899</v>
      </c>
      <c r="E164" s="5">
        <v>70.300300000000007</v>
      </c>
      <c r="F164" s="5">
        <v>114.84300000000002</v>
      </c>
      <c r="G164" s="5">
        <v>119.54140000000001</v>
      </c>
      <c r="H164" s="5">
        <v>84.355999999999995</v>
      </c>
      <c r="I164" s="26"/>
      <c r="J164" s="19">
        <v>41760</v>
      </c>
      <c r="K164" s="5">
        <v>12812.090899999999</v>
      </c>
      <c r="L164" s="5">
        <v>13715.711099999995</v>
      </c>
      <c r="M164" s="5">
        <v>12946.183600000009</v>
      </c>
      <c r="N164" s="5">
        <v>13138.574699999999</v>
      </c>
      <c r="O164" s="5">
        <v>14052.559900000004</v>
      </c>
      <c r="P164" s="5">
        <v>13611.263299999999</v>
      </c>
      <c r="R164" s="26"/>
    </row>
    <row r="165" spans="2:22" x14ac:dyDescent="0.25">
      <c r="B165" s="19">
        <v>41791</v>
      </c>
      <c r="C165" s="5">
        <v>108.4914</v>
      </c>
      <c r="D165" s="5">
        <v>74.648600000000002</v>
      </c>
      <c r="E165" s="5">
        <v>98.214800000000011</v>
      </c>
      <c r="F165" s="5">
        <v>130.41759999999999</v>
      </c>
      <c r="G165" s="5">
        <v>130.97800000000001</v>
      </c>
      <c r="H165" s="5">
        <v>107.49090000000001</v>
      </c>
      <c r="I165" s="26"/>
      <c r="J165" s="19">
        <v>41791</v>
      </c>
      <c r="K165" s="5">
        <v>12920.5823</v>
      </c>
      <c r="L165" s="5">
        <v>13790.359699999995</v>
      </c>
      <c r="M165" s="5">
        <v>13044.398400000009</v>
      </c>
      <c r="N165" s="5">
        <v>13268.9923</v>
      </c>
      <c r="O165" s="5">
        <v>14183.537900000003</v>
      </c>
      <c r="P165" s="5">
        <v>13718.754199999999</v>
      </c>
      <c r="R165" s="26"/>
      <c r="V165" s="25"/>
    </row>
    <row r="166" spans="2:22" x14ac:dyDescent="0.25">
      <c r="B166" s="19">
        <v>41821</v>
      </c>
      <c r="C166" s="5">
        <v>112.28900000000002</v>
      </c>
      <c r="D166" s="5">
        <v>112.77719999999999</v>
      </c>
      <c r="E166" s="5">
        <v>113.31110000000001</v>
      </c>
      <c r="F166" s="5">
        <v>125.6349</v>
      </c>
      <c r="G166" s="5">
        <v>133.37360000000001</v>
      </c>
      <c r="H166" s="5">
        <v>119.8455</v>
      </c>
      <c r="I166" s="26"/>
      <c r="J166" s="19">
        <v>41821</v>
      </c>
      <c r="K166" s="5">
        <v>13032.871300000001</v>
      </c>
      <c r="L166" s="5">
        <v>13903.136899999996</v>
      </c>
      <c r="M166" s="5">
        <v>13157.70950000001</v>
      </c>
      <c r="N166" s="5">
        <v>13394.627199999999</v>
      </c>
      <c r="O166" s="5">
        <v>14316.911500000004</v>
      </c>
      <c r="P166" s="5">
        <v>13838.599699999999</v>
      </c>
      <c r="R166" s="26"/>
      <c r="V166" s="25"/>
    </row>
    <row r="167" spans="2:22" x14ac:dyDescent="0.25">
      <c r="B167" s="19">
        <v>41852</v>
      </c>
      <c r="C167" s="5">
        <v>117.24469999999999</v>
      </c>
      <c r="D167" s="5">
        <v>102.59700000000001</v>
      </c>
      <c r="E167" s="5">
        <v>124.09980000000002</v>
      </c>
      <c r="F167" s="5">
        <v>120.80070000000001</v>
      </c>
      <c r="G167" s="5">
        <v>132.28150000000002</v>
      </c>
      <c r="H167" s="5">
        <v>124.327</v>
      </c>
      <c r="I167" s="26"/>
      <c r="J167" s="19">
        <v>41852</v>
      </c>
      <c r="K167" s="5">
        <v>13150.116</v>
      </c>
      <c r="L167" s="5">
        <v>14005.733899999996</v>
      </c>
      <c r="M167" s="5">
        <v>13281.80930000001</v>
      </c>
      <c r="N167" s="5">
        <v>13515.427899999999</v>
      </c>
      <c r="O167" s="5">
        <v>14449.193000000003</v>
      </c>
      <c r="P167" s="5">
        <v>13962.926699999998</v>
      </c>
      <c r="R167" s="26"/>
      <c r="V167" s="25"/>
    </row>
    <row r="168" spans="2:22" x14ac:dyDescent="0.25">
      <c r="B168" s="19">
        <v>41883</v>
      </c>
      <c r="C168" s="5">
        <v>109.33440000000002</v>
      </c>
      <c r="D168" s="5">
        <v>118.4751</v>
      </c>
      <c r="E168" s="5">
        <v>118.09410000000001</v>
      </c>
      <c r="F168" s="5">
        <v>119.0078</v>
      </c>
      <c r="G168" s="5">
        <v>116.87729999999999</v>
      </c>
      <c r="H168" s="5">
        <v>119.9165</v>
      </c>
      <c r="I168" s="26"/>
      <c r="J168" s="19">
        <v>41883</v>
      </c>
      <c r="K168" s="5">
        <v>13259.4504</v>
      </c>
      <c r="L168" s="5">
        <v>14124.208999999995</v>
      </c>
      <c r="M168" s="5">
        <v>13399.90340000001</v>
      </c>
      <c r="N168" s="5">
        <v>13634.435699999998</v>
      </c>
      <c r="O168" s="5">
        <v>14566.070300000003</v>
      </c>
      <c r="P168" s="5">
        <v>14082.843199999998</v>
      </c>
      <c r="R168" s="26"/>
    </row>
    <row r="169" spans="2:22" x14ac:dyDescent="0.25">
      <c r="B169" s="19">
        <v>41913</v>
      </c>
      <c r="C169" s="5">
        <v>70.481899999999996</v>
      </c>
      <c r="D169" s="5">
        <v>65.606399999999994</v>
      </c>
      <c r="E169" s="5">
        <v>69.708000000000013</v>
      </c>
      <c r="F169" s="5">
        <v>48.987300000000005</v>
      </c>
      <c r="G169" s="5">
        <v>45.557000000000002</v>
      </c>
      <c r="H169" s="5">
        <v>67.548299999999998</v>
      </c>
      <c r="I169" s="26"/>
      <c r="J169" s="19">
        <v>41913</v>
      </c>
      <c r="K169" s="5">
        <v>13329.9323</v>
      </c>
      <c r="L169" s="5">
        <v>14189.815399999996</v>
      </c>
      <c r="M169" s="5">
        <v>13469.611400000011</v>
      </c>
      <c r="N169" s="5">
        <v>13683.422999999999</v>
      </c>
      <c r="O169" s="5">
        <v>14611.627300000004</v>
      </c>
      <c r="P169" s="5">
        <v>14150.391499999998</v>
      </c>
      <c r="R169" s="26"/>
    </row>
    <row r="170" spans="2:22" x14ac:dyDescent="0.25">
      <c r="B170" s="19">
        <v>41944</v>
      </c>
      <c r="C170" s="5">
        <v>72.91040000000001</v>
      </c>
      <c r="D170" s="5">
        <v>79.113800000000012</v>
      </c>
      <c r="E170" s="5">
        <v>81.622600000000006</v>
      </c>
      <c r="F170" s="5">
        <v>77.349300000000014</v>
      </c>
      <c r="G170" s="5">
        <v>70.016600000000011</v>
      </c>
      <c r="H170" s="5">
        <v>83.2209</v>
      </c>
      <c r="I170" s="26"/>
      <c r="J170" s="19">
        <v>41944</v>
      </c>
      <c r="K170" s="5">
        <v>13402.842700000001</v>
      </c>
      <c r="L170" s="5">
        <v>14268.929199999995</v>
      </c>
      <c r="M170" s="5">
        <v>13551.234000000011</v>
      </c>
      <c r="N170" s="5">
        <v>13760.772299999999</v>
      </c>
      <c r="O170" s="5">
        <v>14681.643900000005</v>
      </c>
      <c r="P170" s="5">
        <v>14233.612399999998</v>
      </c>
      <c r="R170" s="26"/>
    </row>
    <row r="171" spans="2:22" x14ac:dyDescent="0.25">
      <c r="B171" s="19">
        <v>41974</v>
      </c>
      <c r="C171" s="5">
        <v>60.49</v>
      </c>
      <c r="D171" s="5">
        <v>96.6447</v>
      </c>
      <c r="E171" s="5">
        <v>66.434700000000007</v>
      </c>
      <c r="F171" s="5">
        <v>62.353499999999997</v>
      </c>
      <c r="G171" s="5">
        <v>58.357500000000009</v>
      </c>
      <c r="H171" s="5">
        <v>72.014899999999997</v>
      </c>
      <c r="I171" s="26"/>
      <c r="J171" s="19">
        <v>41974</v>
      </c>
      <c r="K171" s="5">
        <v>13463.332700000001</v>
      </c>
      <c r="L171" s="5">
        <v>14365.573899999996</v>
      </c>
      <c r="M171" s="5">
        <v>13617.668700000011</v>
      </c>
      <c r="N171" s="5">
        <v>13823.125799999998</v>
      </c>
      <c r="O171" s="5">
        <v>14740.001400000005</v>
      </c>
      <c r="P171" s="5">
        <v>14305.627299999998</v>
      </c>
      <c r="R171" s="26"/>
    </row>
    <row r="172" spans="2:22" x14ac:dyDescent="0.25">
      <c r="B172" s="19">
        <v>42005</v>
      </c>
      <c r="C172" s="5">
        <v>77.408600000000007</v>
      </c>
      <c r="D172" s="5">
        <v>85.962400000000002</v>
      </c>
      <c r="E172" s="5">
        <v>50.648600000000002</v>
      </c>
      <c r="F172" s="5">
        <v>99.353700000000003</v>
      </c>
      <c r="G172" s="5">
        <v>101.64790000000001</v>
      </c>
      <c r="H172" s="5">
        <v>76.119299999999996</v>
      </c>
      <c r="I172" s="26"/>
      <c r="J172" s="19">
        <v>42005</v>
      </c>
      <c r="K172" s="5">
        <v>13540.741300000002</v>
      </c>
      <c r="L172" s="5">
        <v>14451.536299999996</v>
      </c>
      <c r="M172" s="5">
        <v>13668.317300000012</v>
      </c>
      <c r="N172" s="5">
        <v>13922.479499999998</v>
      </c>
      <c r="O172" s="5">
        <v>14841.649300000005</v>
      </c>
      <c r="P172" s="5">
        <v>14381.746599999999</v>
      </c>
      <c r="R172" s="26"/>
    </row>
    <row r="173" spans="2:22" x14ac:dyDescent="0.25">
      <c r="B173" s="19">
        <v>42036</v>
      </c>
      <c r="C173" s="5">
        <v>61.811700000000002</v>
      </c>
      <c r="D173" s="5">
        <v>87.492500000000007</v>
      </c>
      <c r="E173" s="5">
        <v>50.479399999999998</v>
      </c>
      <c r="F173" s="5">
        <v>61.330100000000009</v>
      </c>
      <c r="G173" s="5">
        <v>77.087199999999996</v>
      </c>
      <c r="H173" s="5">
        <v>63.706600000000009</v>
      </c>
      <c r="I173" s="26"/>
      <c r="J173" s="19">
        <v>42036</v>
      </c>
      <c r="K173" s="5">
        <v>13602.553000000002</v>
      </c>
      <c r="L173" s="5">
        <v>14539.028799999996</v>
      </c>
      <c r="M173" s="5">
        <v>13718.796700000012</v>
      </c>
      <c r="N173" s="5">
        <v>13983.809599999997</v>
      </c>
      <c r="O173" s="5">
        <v>14918.736500000005</v>
      </c>
      <c r="P173" s="5">
        <v>14445.453199999998</v>
      </c>
      <c r="R173" s="26"/>
    </row>
    <row r="174" spans="2:22" x14ac:dyDescent="0.25">
      <c r="B174" s="19">
        <v>42064</v>
      </c>
      <c r="C174" s="5">
        <v>81.221900000000005</v>
      </c>
      <c r="D174" s="5">
        <v>69.821200000000005</v>
      </c>
      <c r="E174" s="5">
        <v>52.067600000000006</v>
      </c>
      <c r="F174" s="5">
        <v>66.489400000000003</v>
      </c>
      <c r="G174" s="5">
        <v>73.611000000000004</v>
      </c>
      <c r="H174" s="5">
        <v>66.463000000000008</v>
      </c>
      <c r="I174" s="26"/>
      <c r="J174" s="19">
        <v>42064</v>
      </c>
      <c r="K174" s="5">
        <v>13683.774900000002</v>
      </c>
      <c r="L174" s="5">
        <v>14608.849999999997</v>
      </c>
      <c r="M174" s="5">
        <v>13770.864300000012</v>
      </c>
      <c r="N174" s="5">
        <v>14050.298999999997</v>
      </c>
      <c r="O174" s="5">
        <v>14992.347500000005</v>
      </c>
      <c r="P174" s="5">
        <v>14511.916199999998</v>
      </c>
      <c r="R174" s="26"/>
    </row>
    <row r="175" spans="2:22" x14ac:dyDescent="0.25">
      <c r="B175" s="19">
        <v>42095</v>
      </c>
      <c r="C175" s="5">
        <v>66.240099999999998</v>
      </c>
      <c r="D175" s="5">
        <v>44.886500000000005</v>
      </c>
      <c r="E175" s="5">
        <v>53.410500000000006</v>
      </c>
      <c r="F175" s="5">
        <v>65.0869</v>
      </c>
      <c r="G175" s="5">
        <v>63.0824</v>
      </c>
      <c r="H175" s="5">
        <v>58.5381</v>
      </c>
      <c r="I175" s="26"/>
      <c r="J175" s="19">
        <v>42095</v>
      </c>
      <c r="K175" s="5">
        <v>13750.015000000003</v>
      </c>
      <c r="L175" s="5">
        <v>14653.736499999997</v>
      </c>
      <c r="M175" s="5">
        <v>13824.274800000012</v>
      </c>
      <c r="N175" s="5">
        <v>14115.385899999997</v>
      </c>
      <c r="O175" s="5">
        <v>15055.429900000005</v>
      </c>
      <c r="P175" s="5">
        <v>14570.454299999998</v>
      </c>
      <c r="R175" s="26"/>
    </row>
    <row r="176" spans="2:22" x14ac:dyDescent="0.25">
      <c r="B176" s="19">
        <v>42125</v>
      </c>
      <c r="C176" s="5">
        <v>81.1357</v>
      </c>
      <c r="D176" s="5">
        <v>73.304400000000001</v>
      </c>
      <c r="E176" s="5">
        <v>69.582599999999999</v>
      </c>
      <c r="F176" s="5">
        <v>108.21520000000001</v>
      </c>
      <c r="G176" s="5">
        <v>110.89330000000001</v>
      </c>
      <c r="H176" s="5">
        <v>82.758600000000001</v>
      </c>
      <c r="I176" s="26"/>
      <c r="J176" s="19">
        <v>42125</v>
      </c>
      <c r="K176" s="5">
        <v>13831.150700000004</v>
      </c>
      <c r="L176" s="5">
        <v>14727.040899999998</v>
      </c>
      <c r="M176" s="5">
        <v>13893.857400000012</v>
      </c>
      <c r="N176" s="5">
        <v>14223.601099999998</v>
      </c>
      <c r="O176" s="5">
        <v>15166.323200000004</v>
      </c>
      <c r="P176" s="5">
        <v>14653.212899999997</v>
      </c>
      <c r="R176" s="26"/>
      <c r="V176" s="25"/>
    </row>
    <row r="177" spans="2:22" x14ac:dyDescent="0.25">
      <c r="B177" s="19">
        <v>42156</v>
      </c>
      <c r="C177" s="5">
        <v>107.0264</v>
      </c>
      <c r="D177" s="5">
        <v>101.61240000000001</v>
      </c>
      <c r="E177" s="5">
        <v>101.23310000000001</v>
      </c>
      <c r="F177" s="5">
        <v>123.4898</v>
      </c>
      <c r="G177" s="5">
        <v>124.70340000000002</v>
      </c>
      <c r="H177" s="5">
        <v>109.9418</v>
      </c>
      <c r="I177" s="26"/>
      <c r="J177" s="19">
        <v>42156</v>
      </c>
      <c r="K177" s="5">
        <v>13938.177100000004</v>
      </c>
      <c r="L177" s="5">
        <v>14828.653299999998</v>
      </c>
      <c r="M177" s="5">
        <v>13995.090500000011</v>
      </c>
      <c r="N177" s="5">
        <v>14347.090899999997</v>
      </c>
      <c r="O177" s="5">
        <v>15291.026600000005</v>
      </c>
      <c r="P177" s="5">
        <v>14763.154699999997</v>
      </c>
      <c r="R177" s="26"/>
      <c r="V177" s="25"/>
    </row>
    <row r="178" spans="2:22" x14ac:dyDescent="0.25">
      <c r="B178" s="19">
        <v>42186</v>
      </c>
      <c r="C178" s="5">
        <v>112.45740000000001</v>
      </c>
      <c r="D178" s="5">
        <v>110.84770000000002</v>
      </c>
      <c r="E178" s="5">
        <v>114.43030000000002</v>
      </c>
      <c r="F178" s="5">
        <v>124.63250000000001</v>
      </c>
      <c r="G178" s="5">
        <v>132.77930000000001</v>
      </c>
      <c r="H178" s="5">
        <v>119.9607</v>
      </c>
      <c r="I178" s="26"/>
      <c r="J178" s="19">
        <v>42186</v>
      </c>
      <c r="K178" s="5">
        <v>14050.634500000004</v>
      </c>
      <c r="L178" s="5">
        <v>14939.500999999998</v>
      </c>
      <c r="M178" s="5">
        <v>14109.520800000011</v>
      </c>
      <c r="N178" s="5">
        <v>14471.723399999997</v>
      </c>
      <c r="O178" s="5">
        <v>15423.805900000005</v>
      </c>
      <c r="P178" s="5">
        <v>14883.115399999997</v>
      </c>
      <c r="R178" s="26"/>
      <c r="V178" s="25"/>
    </row>
    <row r="179" spans="2:22" x14ac:dyDescent="0.25">
      <c r="B179" s="19">
        <v>42217</v>
      </c>
      <c r="C179" s="5">
        <v>110.81900000000002</v>
      </c>
      <c r="D179" s="5">
        <v>116.76560000000001</v>
      </c>
      <c r="E179" s="5">
        <v>126.0685</v>
      </c>
      <c r="F179" s="5">
        <v>122.9443</v>
      </c>
      <c r="G179" s="5">
        <v>132.52700000000002</v>
      </c>
      <c r="H179" s="5">
        <v>125.90360000000001</v>
      </c>
      <c r="I179" s="26"/>
      <c r="J179" s="19">
        <v>42217</v>
      </c>
      <c r="K179" s="5">
        <v>14161.453500000003</v>
      </c>
      <c r="L179" s="5">
        <v>15056.266599999999</v>
      </c>
      <c r="M179" s="5">
        <v>14235.589300000011</v>
      </c>
      <c r="N179" s="5">
        <v>14594.667699999996</v>
      </c>
      <c r="O179" s="5">
        <v>15556.332900000005</v>
      </c>
      <c r="P179" s="5">
        <v>15009.018999999997</v>
      </c>
      <c r="R179" s="26"/>
      <c r="V179" s="25"/>
    </row>
    <row r="180" spans="2:22" x14ac:dyDescent="0.25">
      <c r="B180" s="19">
        <v>42248</v>
      </c>
      <c r="C180" s="5">
        <v>108.23560000000001</v>
      </c>
      <c r="D180" s="5">
        <v>130.7039</v>
      </c>
      <c r="E180" s="5">
        <v>129.07550000000001</v>
      </c>
      <c r="F180" s="5">
        <v>113.33330000000001</v>
      </c>
      <c r="G180" s="5">
        <v>113.05799999999999</v>
      </c>
      <c r="H180" s="5">
        <v>126.16030000000001</v>
      </c>
      <c r="I180" s="26"/>
      <c r="J180" s="19">
        <v>42248</v>
      </c>
      <c r="K180" s="5">
        <v>14269.689100000003</v>
      </c>
      <c r="L180" s="5">
        <v>15186.970499999999</v>
      </c>
      <c r="M180" s="5">
        <v>14364.664800000011</v>
      </c>
      <c r="N180" s="5">
        <v>14708.000999999997</v>
      </c>
      <c r="O180" s="5">
        <v>15669.390900000006</v>
      </c>
      <c r="P180" s="5">
        <v>15135.179299999996</v>
      </c>
      <c r="R180" s="26"/>
    </row>
    <row r="181" spans="2:22" x14ac:dyDescent="0.25">
      <c r="B181" s="19">
        <v>42278</v>
      </c>
      <c r="C181" s="5">
        <v>74.369200000000006</v>
      </c>
      <c r="D181" s="5">
        <v>75.916600000000003</v>
      </c>
      <c r="E181" s="5">
        <v>81.955399999999997</v>
      </c>
      <c r="F181" s="5">
        <v>71.999499999999998</v>
      </c>
      <c r="G181" s="5">
        <v>58.804400000000001</v>
      </c>
      <c r="H181" s="5">
        <v>78.311199999999999</v>
      </c>
      <c r="I181" s="26"/>
      <c r="J181" s="19">
        <v>42278</v>
      </c>
      <c r="K181" s="5">
        <v>14344.058300000002</v>
      </c>
      <c r="L181" s="5">
        <v>15262.8871</v>
      </c>
      <c r="M181" s="5">
        <v>14446.620200000012</v>
      </c>
      <c r="N181" s="5">
        <v>14780.000499999996</v>
      </c>
      <c r="O181" s="5">
        <v>15728.195300000007</v>
      </c>
      <c r="P181" s="5">
        <v>15213.490499999996</v>
      </c>
      <c r="R181" s="26"/>
      <c r="V181" s="25"/>
    </row>
    <row r="182" spans="2:22" x14ac:dyDescent="0.25">
      <c r="B182" s="19">
        <v>42309</v>
      </c>
      <c r="C182" s="5">
        <v>86.183199999999999</v>
      </c>
      <c r="D182" s="5">
        <v>101.59790000000001</v>
      </c>
      <c r="E182" s="5">
        <v>92.848600000000005</v>
      </c>
      <c r="F182" s="5">
        <v>87.797700000000006</v>
      </c>
      <c r="G182" s="5">
        <v>89.096699999999998</v>
      </c>
      <c r="H182" s="5">
        <v>93.692100000000011</v>
      </c>
      <c r="I182" s="26"/>
      <c r="J182" s="19">
        <v>42309</v>
      </c>
      <c r="K182" s="5">
        <v>14430.241500000002</v>
      </c>
      <c r="L182" s="5">
        <v>15364.485000000001</v>
      </c>
      <c r="M182" s="5">
        <v>14539.468800000011</v>
      </c>
      <c r="N182" s="5">
        <v>14867.798199999996</v>
      </c>
      <c r="O182" s="5">
        <v>15817.292000000007</v>
      </c>
      <c r="P182" s="5">
        <v>15307.182599999996</v>
      </c>
      <c r="R182" s="26"/>
      <c r="V182" s="25"/>
    </row>
    <row r="183" spans="2:22" x14ac:dyDescent="0.25">
      <c r="B183" s="19">
        <v>42339</v>
      </c>
      <c r="C183" s="5">
        <v>72.538899999999998</v>
      </c>
      <c r="D183" s="5">
        <v>105.0202</v>
      </c>
      <c r="E183" s="5">
        <v>73.117000000000004</v>
      </c>
      <c r="F183" s="5">
        <v>85.616700000000009</v>
      </c>
      <c r="G183" s="5">
        <v>85.565300000000008</v>
      </c>
      <c r="H183" s="5">
        <v>80.763800000000003</v>
      </c>
      <c r="I183" s="26"/>
      <c r="J183" s="19">
        <v>42339</v>
      </c>
      <c r="K183" s="5">
        <v>14502.780400000001</v>
      </c>
      <c r="L183" s="5">
        <v>15469.505200000001</v>
      </c>
      <c r="M183" s="5">
        <v>14612.585800000012</v>
      </c>
      <c r="N183" s="5">
        <v>14953.414899999996</v>
      </c>
      <c r="O183" s="5">
        <v>15902.857300000007</v>
      </c>
      <c r="P183" s="5">
        <v>15387.946399999997</v>
      </c>
      <c r="R183" s="26"/>
      <c r="V183" s="25"/>
    </row>
    <row r="184" spans="2:22" x14ac:dyDescent="0.25">
      <c r="B184" s="19">
        <v>42370</v>
      </c>
      <c r="C184" s="5">
        <v>65.844800000000006</v>
      </c>
      <c r="D184" s="5">
        <v>117.33820000000001</v>
      </c>
      <c r="E184" s="5">
        <v>81.108000000000004</v>
      </c>
      <c r="F184" s="5">
        <v>50.119300000000003</v>
      </c>
      <c r="G184" s="5">
        <v>40.440600000000003</v>
      </c>
      <c r="H184" s="5">
        <v>80.939000000000007</v>
      </c>
      <c r="I184" s="26"/>
      <c r="J184" s="19">
        <v>42370</v>
      </c>
      <c r="K184" s="5">
        <v>14568.625200000002</v>
      </c>
      <c r="L184" s="5">
        <v>15586.843400000002</v>
      </c>
      <c r="M184" s="5">
        <v>14693.693800000012</v>
      </c>
      <c r="N184" s="5">
        <v>15003.534199999996</v>
      </c>
      <c r="O184" s="5">
        <v>15943.297900000007</v>
      </c>
      <c r="P184" s="5">
        <v>15468.885399999997</v>
      </c>
      <c r="R184" s="26"/>
    </row>
    <row r="185" spans="2:22" x14ac:dyDescent="0.25">
      <c r="B185" s="19">
        <v>42401</v>
      </c>
      <c r="C185" s="5">
        <v>95.282100000000014</v>
      </c>
      <c r="D185" s="5">
        <v>76.085599999999999</v>
      </c>
      <c r="E185" s="5">
        <v>69.495000000000005</v>
      </c>
      <c r="F185" s="5">
        <v>121.42140000000001</v>
      </c>
      <c r="G185" s="5">
        <v>141.07570000000001</v>
      </c>
      <c r="H185" s="5">
        <v>92.213800000000006</v>
      </c>
      <c r="I185" s="26"/>
      <c r="J185" s="19">
        <v>42401</v>
      </c>
      <c r="K185" s="5">
        <v>14663.907300000003</v>
      </c>
      <c r="L185" s="5">
        <v>15662.929000000002</v>
      </c>
      <c r="M185" s="5">
        <v>14763.188800000013</v>
      </c>
      <c r="N185" s="5">
        <v>15124.955599999996</v>
      </c>
      <c r="O185" s="5">
        <v>16084.373600000006</v>
      </c>
      <c r="P185" s="5">
        <v>15561.099199999997</v>
      </c>
      <c r="R185" s="26"/>
    </row>
    <row r="186" spans="2:22" x14ac:dyDescent="0.25">
      <c r="B186" s="19">
        <v>42430</v>
      </c>
      <c r="C186" s="5">
        <v>95.637500000000003</v>
      </c>
      <c r="D186" s="5">
        <v>42.516000000000005</v>
      </c>
      <c r="E186" s="5">
        <v>55.825600000000001</v>
      </c>
      <c r="F186" s="5">
        <v>87.09620000000001</v>
      </c>
      <c r="G186" s="5">
        <v>90.095300000000009</v>
      </c>
      <c r="H186" s="5">
        <v>73.360100000000003</v>
      </c>
      <c r="I186" s="26"/>
      <c r="J186" s="19">
        <v>42430</v>
      </c>
      <c r="K186" s="5">
        <v>14759.544800000003</v>
      </c>
      <c r="L186" s="5">
        <v>15705.445000000002</v>
      </c>
      <c r="M186" s="5">
        <v>14819.014400000013</v>
      </c>
      <c r="N186" s="5">
        <v>15212.051799999996</v>
      </c>
      <c r="O186" s="5">
        <v>16174.468900000007</v>
      </c>
      <c r="P186" s="5">
        <v>15634.459299999997</v>
      </c>
      <c r="R186" s="26"/>
    </row>
    <row r="187" spans="2:22" x14ac:dyDescent="0.25">
      <c r="B187" s="19">
        <v>42461</v>
      </c>
      <c r="C187" s="5">
        <v>109.57960000000001</v>
      </c>
      <c r="D187" s="5">
        <v>55.633600000000001</v>
      </c>
      <c r="E187" s="5">
        <v>92.990099999999998</v>
      </c>
      <c r="F187" s="5">
        <v>119.26420000000002</v>
      </c>
      <c r="G187" s="5">
        <v>121.13240000000002</v>
      </c>
      <c r="H187" s="5">
        <v>97.468000000000004</v>
      </c>
      <c r="I187" s="26"/>
      <c r="J187" s="19">
        <v>42461</v>
      </c>
      <c r="K187" s="5">
        <v>14869.124400000002</v>
      </c>
      <c r="L187" s="5">
        <v>15761.078600000001</v>
      </c>
      <c r="M187" s="5">
        <v>14912.004500000014</v>
      </c>
      <c r="N187" s="5">
        <v>15331.315999999995</v>
      </c>
      <c r="O187" s="5">
        <v>16295.601300000008</v>
      </c>
      <c r="P187" s="5">
        <v>15731.927299999998</v>
      </c>
      <c r="R187" s="26"/>
    </row>
    <row r="188" spans="2:22" x14ac:dyDescent="0.25">
      <c r="B188" s="19">
        <v>42491</v>
      </c>
      <c r="C188" s="5">
        <v>68.512699999999995</v>
      </c>
      <c r="D188" s="5">
        <v>54.674000000000007</v>
      </c>
      <c r="E188" s="5">
        <v>65.689700000000002</v>
      </c>
      <c r="F188" s="5">
        <v>86.464300000000009</v>
      </c>
      <c r="G188" s="5">
        <v>90.862099999999998</v>
      </c>
      <c r="H188" s="5">
        <v>71.735100000000003</v>
      </c>
      <c r="I188" s="26"/>
      <c r="J188" s="19">
        <v>42491</v>
      </c>
      <c r="K188" s="5">
        <v>14937.637100000002</v>
      </c>
      <c r="L188" s="5">
        <v>15815.752600000002</v>
      </c>
      <c r="M188" s="5">
        <v>14977.694200000014</v>
      </c>
      <c r="N188" s="5">
        <v>15417.780299999995</v>
      </c>
      <c r="O188" s="5">
        <v>16386.463400000008</v>
      </c>
      <c r="P188" s="5">
        <v>15803.662399999997</v>
      </c>
      <c r="R188" s="26"/>
    </row>
    <row r="189" spans="2:22" x14ac:dyDescent="0.25">
      <c r="B189" s="19">
        <v>42522</v>
      </c>
      <c r="C189" s="5">
        <v>98.196900000000014</v>
      </c>
      <c r="D189" s="5">
        <v>94.464500000000001</v>
      </c>
      <c r="E189" s="5">
        <v>97.19080000000001</v>
      </c>
      <c r="F189" s="5">
        <v>118.0283</v>
      </c>
      <c r="G189" s="5">
        <v>121.1472</v>
      </c>
      <c r="H189" s="5">
        <v>105.62819999999999</v>
      </c>
      <c r="I189" s="26"/>
      <c r="J189" s="19">
        <v>42522</v>
      </c>
      <c r="K189" s="5">
        <v>15035.834000000003</v>
      </c>
      <c r="L189" s="5">
        <v>15910.217100000002</v>
      </c>
      <c r="M189" s="5">
        <v>15074.885000000015</v>
      </c>
      <c r="N189" s="5">
        <v>15535.808599999995</v>
      </c>
      <c r="O189" s="5">
        <v>16507.610600000007</v>
      </c>
      <c r="P189" s="5">
        <v>15909.290599999997</v>
      </c>
      <c r="R189" s="26"/>
    </row>
    <row r="190" spans="2:22" x14ac:dyDescent="0.25">
      <c r="B190" s="19">
        <v>42552</v>
      </c>
      <c r="C190" s="5">
        <v>110.38080000000001</v>
      </c>
      <c r="D190" s="5">
        <v>92.980700000000013</v>
      </c>
      <c r="E190" s="5">
        <v>110.88430000000001</v>
      </c>
      <c r="F190" s="5">
        <v>122.6404</v>
      </c>
      <c r="G190" s="5">
        <v>132.10530000000003</v>
      </c>
      <c r="H190" s="5">
        <v>116.50670000000001</v>
      </c>
      <c r="I190" s="26"/>
      <c r="J190" s="19">
        <v>42552</v>
      </c>
      <c r="K190" s="5">
        <v>15146.214800000003</v>
      </c>
      <c r="L190" s="5">
        <v>16003.197800000002</v>
      </c>
      <c r="M190" s="5">
        <v>15185.769300000014</v>
      </c>
      <c r="N190" s="5">
        <v>15658.448999999995</v>
      </c>
      <c r="O190" s="5">
        <v>16639.715900000007</v>
      </c>
      <c r="P190" s="5">
        <v>16025.797299999997</v>
      </c>
      <c r="R190" s="26"/>
      <c r="V190" s="25"/>
    </row>
    <row r="191" spans="2:22" x14ac:dyDescent="0.25">
      <c r="B191" s="19">
        <v>42583</v>
      </c>
      <c r="C191" s="5">
        <v>100.6425</v>
      </c>
      <c r="D191" s="5">
        <v>120.1155</v>
      </c>
      <c r="E191" s="5">
        <v>129.82760000000002</v>
      </c>
      <c r="F191" s="5">
        <v>104.84220000000001</v>
      </c>
      <c r="G191" s="5">
        <v>118.9224</v>
      </c>
      <c r="H191" s="5">
        <v>121.69190000000002</v>
      </c>
      <c r="I191" s="26"/>
      <c r="J191" s="19">
        <v>42583</v>
      </c>
      <c r="K191" s="5">
        <v>15246.857300000003</v>
      </c>
      <c r="L191" s="5">
        <v>16123.313300000002</v>
      </c>
      <c r="M191" s="5">
        <v>15315.596900000015</v>
      </c>
      <c r="N191" s="5">
        <v>15763.291199999994</v>
      </c>
      <c r="O191" s="5">
        <v>16758.638300000006</v>
      </c>
      <c r="P191" s="5">
        <v>16147.489199999996</v>
      </c>
      <c r="R191" s="26"/>
      <c r="V191" s="25"/>
    </row>
    <row r="192" spans="2:22" x14ac:dyDescent="0.25">
      <c r="B192" s="19">
        <v>42614</v>
      </c>
      <c r="C192" s="5">
        <v>110.01150000000001</v>
      </c>
      <c r="D192" s="5">
        <v>111.62650000000002</v>
      </c>
      <c r="E192" s="5">
        <v>115.58499999999999</v>
      </c>
      <c r="F192" s="5">
        <v>101.7158</v>
      </c>
      <c r="G192" s="5">
        <v>91.06880000000001</v>
      </c>
      <c r="H192" s="5">
        <v>113.58030000000002</v>
      </c>
      <c r="I192" s="26"/>
      <c r="J192" s="19">
        <v>42614</v>
      </c>
      <c r="K192" s="5">
        <v>15356.868800000004</v>
      </c>
      <c r="L192" s="5">
        <v>16234.939800000002</v>
      </c>
      <c r="M192" s="5">
        <v>15431.181900000014</v>
      </c>
      <c r="N192" s="5">
        <v>15865.006999999994</v>
      </c>
      <c r="O192" s="5">
        <v>16849.707100000007</v>
      </c>
      <c r="P192" s="5">
        <v>16261.069499999996</v>
      </c>
      <c r="R192" s="26"/>
    </row>
    <row r="193" spans="2:22" x14ac:dyDescent="0.25">
      <c r="B193" s="19">
        <v>42644</v>
      </c>
      <c r="C193" s="5">
        <v>97.337800000000016</v>
      </c>
      <c r="D193" s="5">
        <v>97.500500000000002</v>
      </c>
      <c r="E193" s="5">
        <v>103.9023</v>
      </c>
      <c r="F193" s="5">
        <v>104.71880000000002</v>
      </c>
      <c r="G193" s="5">
        <v>110.2367</v>
      </c>
      <c r="H193" s="5">
        <v>104.00190000000001</v>
      </c>
      <c r="I193" s="26"/>
      <c r="J193" s="19">
        <v>42644</v>
      </c>
      <c r="K193" s="5">
        <v>15454.206600000003</v>
      </c>
      <c r="L193" s="5">
        <v>16332.440300000002</v>
      </c>
      <c r="M193" s="5">
        <v>15535.084200000014</v>
      </c>
      <c r="N193" s="5">
        <v>15969.725799999995</v>
      </c>
      <c r="O193" s="5">
        <v>16959.943800000008</v>
      </c>
      <c r="P193" s="5">
        <v>16365.071399999995</v>
      </c>
      <c r="R193" s="26"/>
    </row>
    <row r="194" spans="2:22" x14ac:dyDescent="0.25">
      <c r="B194" s="19">
        <v>42675</v>
      </c>
      <c r="C194" s="5">
        <v>58.16810000000001</v>
      </c>
      <c r="D194" s="5">
        <v>60.738800000000005</v>
      </c>
      <c r="E194" s="5">
        <v>66.713700000000003</v>
      </c>
      <c r="F194" s="5">
        <v>59.493100000000005</v>
      </c>
      <c r="G194" s="5">
        <v>56.688000000000002</v>
      </c>
      <c r="H194" s="5">
        <v>63.772799999999997</v>
      </c>
      <c r="I194" s="26"/>
      <c r="J194" s="19">
        <v>42675</v>
      </c>
      <c r="K194" s="5">
        <v>15512.374700000004</v>
      </c>
      <c r="L194" s="5">
        <v>16393.179100000001</v>
      </c>
      <c r="M194" s="5">
        <v>15601.797900000014</v>
      </c>
      <c r="N194" s="5">
        <v>16029.218899999994</v>
      </c>
      <c r="O194" s="5">
        <v>17016.631800000006</v>
      </c>
      <c r="P194" s="5">
        <v>16428.844199999996</v>
      </c>
      <c r="R194" s="26"/>
    </row>
    <row r="195" spans="2:22" x14ac:dyDescent="0.25">
      <c r="B195" s="19">
        <v>42705</v>
      </c>
      <c r="C195" s="5">
        <v>64.41040000000001</v>
      </c>
      <c r="D195" s="5">
        <v>67.163899999999998</v>
      </c>
      <c r="E195" s="5">
        <v>65.530100000000004</v>
      </c>
      <c r="F195" s="5">
        <v>51.682100000000005</v>
      </c>
      <c r="G195" s="5">
        <v>55.248400000000004</v>
      </c>
      <c r="H195" s="5">
        <v>62.650500000000001</v>
      </c>
      <c r="I195" s="26"/>
      <c r="J195" s="19">
        <v>42705</v>
      </c>
      <c r="K195" s="5">
        <v>15576.785100000005</v>
      </c>
      <c r="L195" s="5">
        <v>16460.343000000001</v>
      </c>
      <c r="M195" s="5">
        <v>15667.328000000014</v>
      </c>
      <c r="N195" s="5">
        <v>16080.900999999994</v>
      </c>
      <c r="O195" s="5">
        <v>17071.880200000007</v>
      </c>
      <c r="P195" s="5">
        <v>16491.494699999996</v>
      </c>
      <c r="R195" s="26"/>
    </row>
    <row r="196" spans="2:22" x14ac:dyDescent="0.25">
      <c r="B196" s="19">
        <v>42736</v>
      </c>
      <c r="C196" s="5">
        <v>74.617100000000008</v>
      </c>
      <c r="D196" s="5">
        <v>62.903800000000004</v>
      </c>
      <c r="E196" s="5">
        <v>48.582100000000004</v>
      </c>
      <c r="F196" s="5">
        <v>74.329400000000007</v>
      </c>
      <c r="G196" s="5">
        <v>87.968800000000002</v>
      </c>
      <c r="H196" s="5">
        <v>65.220600000000005</v>
      </c>
      <c r="I196" s="26"/>
      <c r="J196" s="19">
        <v>42736</v>
      </c>
      <c r="K196" s="5">
        <v>15651.402200000004</v>
      </c>
      <c r="L196" s="5">
        <v>16523.246800000001</v>
      </c>
      <c r="M196" s="5">
        <v>15715.910100000014</v>
      </c>
      <c r="N196" s="5">
        <v>16155.230399999995</v>
      </c>
      <c r="O196" s="5">
        <v>17159.849000000006</v>
      </c>
      <c r="P196" s="5">
        <v>16556.715299999996</v>
      </c>
      <c r="R196" s="26"/>
    </row>
    <row r="197" spans="2:22" x14ac:dyDescent="0.25">
      <c r="B197" s="19">
        <v>42767</v>
      </c>
      <c r="C197" s="5">
        <v>58.729800000000004</v>
      </c>
      <c r="D197" s="5">
        <v>79.687100000000001</v>
      </c>
      <c r="E197" s="5">
        <v>58.560699999999997</v>
      </c>
      <c r="F197" s="5">
        <v>53.628300000000003</v>
      </c>
      <c r="G197" s="5">
        <v>49.560100000000006</v>
      </c>
      <c r="H197" s="5">
        <v>61.556500000000007</v>
      </c>
      <c r="I197" s="26"/>
      <c r="J197" s="19">
        <v>42767</v>
      </c>
      <c r="K197" s="5">
        <v>15710.132000000003</v>
      </c>
      <c r="L197" s="5">
        <v>16602.9339</v>
      </c>
      <c r="M197" s="5">
        <v>15774.470800000014</v>
      </c>
      <c r="N197" s="5">
        <v>16208.858699999995</v>
      </c>
      <c r="O197" s="5">
        <v>17209.409100000004</v>
      </c>
      <c r="P197" s="5">
        <v>16618.271799999995</v>
      </c>
      <c r="R197" s="26"/>
    </row>
    <row r="198" spans="2:22" x14ac:dyDescent="0.25">
      <c r="B198" s="19">
        <v>42795</v>
      </c>
      <c r="C198" s="5">
        <v>75.523800000000008</v>
      </c>
      <c r="D198" s="5">
        <v>73.887600000000006</v>
      </c>
      <c r="E198" s="5">
        <v>54.322900000000004</v>
      </c>
      <c r="F198" s="5">
        <v>72.289500000000004</v>
      </c>
      <c r="G198" s="5">
        <v>78.519000000000005</v>
      </c>
      <c r="H198" s="5">
        <v>66.222400000000007</v>
      </c>
      <c r="I198" s="26"/>
      <c r="J198" s="19">
        <v>42795</v>
      </c>
      <c r="K198" s="5">
        <v>15785.655800000004</v>
      </c>
      <c r="L198" s="5">
        <v>16676.821499999998</v>
      </c>
      <c r="M198" s="5">
        <v>15828.793700000013</v>
      </c>
      <c r="N198" s="5">
        <v>16281.148199999996</v>
      </c>
      <c r="O198" s="5">
        <v>17287.928100000005</v>
      </c>
      <c r="P198" s="5">
        <v>16684.494199999994</v>
      </c>
      <c r="R198" s="26"/>
    </row>
    <row r="199" spans="2:22" x14ac:dyDescent="0.25">
      <c r="B199" s="19">
        <v>42826</v>
      </c>
      <c r="C199" s="5">
        <v>74.406500000000008</v>
      </c>
      <c r="D199" s="5">
        <v>46.286700000000003</v>
      </c>
      <c r="E199" s="5">
        <v>50.958500000000001</v>
      </c>
      <c r="F199" s="5">
        <v>81.34790000000001</v>
      </c>
      <c r="G199" s="5">
        <v>81.144800000000004</v>
      </c>
      <c r="H199" s="5">
        <v>64.072100000000006</v>
      </c>
      <c r="I199" s="26"/>
      <c r="J199" s="19">
        <v>42826</v>
      </c>
      <c r="K199" s="5">
        <v>15860.062300000003</v>
      </c>
      <c r="L199" s="5">
        <v>16723.108199999999</v>
      </c>
      <c r="M199" s="5">
        <v>15879.752200000014</v>
      </c>
      <c r="N199" s="5">
        <v>16362.496099999997</v>
      </c>
      <c r="O199" s="5">
        <v>17369.072900000003</v>
      </c>
      <c r="P199" s="5">
        <v>16748.566299999995</v>
      </c>
      <c r="R199" s="26"/>
    </row>
    <row r="200" spans="2:22" x14ac:dyDescent="0.25">
      <c r="B200" s="19">
        <v>42856</v>
      </c>
      <c r="C200" s="5">
        <v>94.704900000000009</v>
      </c>
      <c r="D200" s="5">
        <v>81.121800000000007</v>
      </c>
      <c r="E200" s="5">
        <v>83.269500000000008</v>
      </c>
      <c r="F200" s="5">
        <v>120.17750000000001</v>
      </c>
      <c r="G200" s="5">
        <v>125.00170000000001</v>
      </c>
      <c r="H200" s="5">
        <v>95.857300000000009</v>
      </c>
      <c r="I200" s="26"/>
      <c r="J200" s="19">
        <v>42856</v>
      </c>
      <c r="K200" s="5">
        <v>15954.767200000004</v>
      </c>
      <c r="L200" s="5">
        <v>16804.23</v>
      </c>
      <c r="M200" s="5">
        <v>15963.021700000014</v>
      </c>
      <c r="N200" s="5">
        <v>16482.673599999998</v>
      </c>
      <c r="O200" s="5">
        <v>17494.074600000004</v>
      </c>
      <c r="P200" s="5">
        <v>16844.423599999995</v>
      </c>
      <c r="R200" s="26"/>
    </row>
    <row r="201" spans="2:22" x14ac:dyDescent="0.25">
      <c r="B201" s="19">
        <v>42887</v>
      </c>
      <c r="C201" s="5">
        <v>112.10170000000001</v>
      </c>
      <c r="D201" s="5">
        <v>86.589500000000001</v>
      </c>
      <c r="E201" s="5">
        <v>107.8116</v>
      </c>
      <c r="F201" s="5">
        <v>124.2518</v>
      </c>
      <c r="G201" s="5">
        <v>128.26830000000001</v>
      </c>
      <c r="H201" s="5">
        <v>113.4051</v>
      </c>
      <c r="I201" s="26"/>
      <c r="J201" s="19">
        <v>42887</v>
      </c>
      <c r="K201" s="5">
        <v>16066.868900000003</v>
      </c>
      <c r="L201" s="5">
        <v>16890.819499999998</v>
      </c>
      <c r="M201" s="5">
        <v>16070.833300000013</v>
      </c>
      <c r="N201" s="5">
        <v>16606.9254</v>
      </c>
      <c r="O201" s="5">
        <v>17622.342900000003</v>
      </c>
      <c r="P201" s="5">
        <v>16957.828699999995</v>
      </c>
      <c r="R201" s="26"/>
      <c r="V201" s="25"/>
    </row>
    <row r="202" spans="2:22" x14ac:dyDescent="0.25">
      <c r="B202" s="19">
        <v>42917</v>
      </c>
      <c r="C202" s="5">
        <v>112.42970000000001</v>
      </c>
      <c r="D202" s="5">
        <v>106.07270000000001</v>
      </c>
      <c r="E202" s="5">
        <v>132.18860000000001</v>
      </c>
      <c r="F202" s="5">
        <v>123.74760000000002</v>
      </c>
      <c r="G202" s="5">
        <v>133.79490000000001</v>
      </c>
      <c r="H202" s="5">
        <v>127.3446</v>
      </c>
      <c r="I202" s="26"/>
      <c r="J202" s="19">
        <v>42917</v>
      </c>
      <c r="K202" s="5">
        <v>16179.298600000004</v>
      </c>
      <c r="L202" s="5">
        <v>16996.892199999998</v>
      </c>
      <c r="M202" s="5">
        <v>16203.021900000012</v>
      </c>
      <c r="N202" s="5">
        <v>16730.672999999999</v>
      </c>
      <c r="O202" s="5">
        <v>17756.137800000004</v>
      </c>
      <c r="P202" s="5">
        <v>17085.173299999995</v>
      </c>
      <c r="R202" s="26"/>
      <c r="V202" s="25"/>
    </row>
    <row r="203" spans="2:22" x14ac:dyDescent="0.25">
      <c r="B203" s="19">
        <v>42948</v>
      </c>
      <c r="C203" s="5">
        <v>101.69450000000001</v>
      </c>
      <c r="D203" s="5">
        <v>128.97990000000001</v>
      </c>
      <c r="E203" s="5">
        <v>123.63630000000001</v>
      </c>
      <c r="F203" s="5">
        <v>115.92020000000001</v>
      </c>
      <c r="G203" s="5">
        <v>128.84760000000003</v>
      </c>
      <c r="H203" s="5">
        <v>123.64269999999999</v>
      </c>
      <c r="I203" s="26"/>
      <c r="J203" s="19">
        <v>42948</v>
      </c>
      <c r="K203" s="5">
        <v>16280.993100000003</v>
      </c>
      <c r="L203" s="5">
        <v>17125.872099999997</v>
      </c>
      <c r="M203" s="5">
        <v>16326.658200000013</v>
      </c>
      <c r="N203" s="5">
        <v>16846.593199999999</v>
      </c>
      <c r="O203" s="5">
        <v>17884.985400000005</v>
      </c>
      <c r="P203" s="5">
        <v>17208.815999999995</v>
      </c>
      <c r="R203" s="26"/>
    </row>
    <row r="204" spans="2:22" x14ac:dyDescent="0.25">
      <c r="B204" s="19">
        <v>42979</v>
      </c>
      <c r="C204" s="5">
        <v>84.193200000000004</v>
      </c>
      <c r="D204" s="5">
        <v>92.426100000000005</v>
      </c>
      <c r="E204" s="5">
        <v>85.955500000000001</v>
      </c>
      <c r="F204" s="5">
        <v>75.662099999999995</v>
      </c>
      <c r="G204" s="5">
        <v>85.448599999999999</v>
      </c>
      <c r="H204" s="5">
        <v>90.989599999999996</v>
      </c>
      <c r="I204" s="26"/>
      <c r="J204" s="19">
        <v>42979</v>
      </c>
      <c r="K204" s="5">
        <v>16365.186300000003</v>
      </c>
      <c r="L204" s="5">
        <v>17218.298199999997</v>
      </c>
      <c r="M204" s="5">
        <v>16412.613700000013</v>
      </c>
      <c r="N204" s="5">
        <v>16922.255300000001</v>
      </c>
      <c r="O204" s="5">
        <v>17970.434000000005</v>
      </c>
      <c r="P204" s="5">
        <v>17299.805599999996</v>
      </c>
      <c r="R204" s="26"/>
    </row>
    <row r="205" spans="2:22" x14ac:dyDescent="0.25">
      <c r="B205" s="19">
        <v>43009</v>
      </c>
      <c r="C205" s="5">
        <v>76.667600000000007</v>
      </c>
      <c r="D205" s="5">
        <v>74.660799999999995</v>
      </c>
      <c r="E205" s="5">
        <v>73.947600000000008</v>
      </c>
      <c r="F205" s="5">
        <v>71.269800000000004</v>
      </c>
      <c r="G205" s="5">
        <v>61.511800000000008</v>
      </c>
      <c r="H205" s="5">
        <v>74.898299999999992</v>
      </c>
      <c r="I205" s="26"/>
      <c r="J205" s="19">
        <v>43009</v>
      </c>
      <c r="K205" s="5">
        <v>16441.853900000002</v>
      </c>
      <c r="L205" s="5">
        <v>17292.958999999999</v>
      </c>
      <c r="M205" s="5">
        <v>16486.561300000012</v>
      </c>
      <c r="N205" s="5">
        <v>16993.525099999999</v>
      </c>
      <c r="O205" s="5">
        <v>18031.945800000005</v>
      </c>
      <c r="P205" s="5">
        <v>17374.703899999997</v>
      </c>
      <c r="R205" s="26"/>
    </row>
    <row r="206" spans="2:22" x14ac:dyDescent="0.25">
      <c r="B206" s="19">
        <v>43040</v>
      </c>
      <c r="C206" s="5">
        <v>77.60560000000001</v>
      </c>
      <c r="D206" s="5">
        <v>89.367100000000008</v>
      </c>
      <c r="E206" s="5">
        <v>67.730100000000007</v>
      </c>
      <c r="F206" s="5">
        <v>57.218800000000002</v>
      </c>
      <c r="G206" s="5">
        <v>65.218900000000005</v>
      </c>
      <c r="H206" s="5">
        <v>76.146600000000007</v>
      </c>
      <c r="I206" s="26"/>
      <c r="J206" s="19">
        <v>43040</v>
      </c>
      <c r="K206" s="5">
        <v>16519.459500000001</v>
      </c>
      <c r="L206" s="5">
        <v>17382.326099999998</v>
      </c>
      <c r="M206" s="5">
        <v>16554.291400000013</v>
      </c>
      <c r="N206" s="5">
        <v>17050.743899999998</v>
      </c>
      <c r="O206" s="5">
        <v>18097.164700000005</v>
      </c>
      <c r="P206" s="5">
        <v>17450.850499999997</v>
      </c>
      <c r="R206" s="26"/>
    </row>
    <row r="207" spans="2:22" x14ac:dyDescent="0.25">
      <c r="B207" s="19">
        <v>43070</v>
      </c>
      <c r="C207" s="5">
        <v>53.497000000000007</v>
      </c>
      <c r="D207" s="5">
        <v>80.226100000000002</v>
      </c>
      <c r="E207" s="5">
        <v>66.998000000000005</v>
      </c>
      <c r="F207" s="5">
        <v>48.101300000000002</v>
      </c>
      <c r="G207" s="5">
        <v>57.762900000000002</v>
      </c>
      <c r="H207" s="5">
        <v>63.092399999999998</v>
      </c>
      <c r="I207" s="26"/>
      <c r="J207" s="19">
        <v>43070</v>
      </c>
      <c r="K207" s="5">
        <v>16572.9565</v>
      </c>
      <c r="L207" s="5">
        <v>17462.552199999998</v>
      </c>
      <c r="M207" s="5">
        <v>16621.289400000012</v>
      </c>
      <c r="N207" s="5">
        <v>17098.845199999996</v>
      </c>
      <c r="O207" s="5">
        <v>18154.927600000006</v>
      </c>
      <c r="P207" s="5">
        <v>17513.942899999998</v>
      </c>
      <c r="R207" s="26"/>
      <c r="V207" s="25"/>
    </row>
    <row r="208" spans="2:22" x14ac:dyDescent="0.25">
      <c r="B208" s="19">
        <v>43101</v>
      </c>
      <c r="C208" s="5">
        <v>64.770700000000005</v>
      </c>
      <c r="D208" s="5">
        <v>108.16</v>
      </c>
      <c r="E208" s="5">
        <v>63.810299999999998</v>
      </c>
      <c r="F208" s="5">
        <v>77.659700000000001</v>
      </c>
      <c r="G208" s="5">
        <v>87.833600000000004</v>
      </c>
      <c r="H208" s="5">
        <v>75.284300000000002</v>
      </c>
      <c r="I208" s="26"/>
      <c r="J208" s="19">
        <v>43101</v>
      </c>
      <c r="K208" s="5">
        <v>16637.727200000001</v>
      </c>
      <c r="L208" s="5">
        <v>17570.712199999998</v>
      </c>
      <c r="M208" s="5">
        <v>16685.099700000013</v>
      </c>
      <c r="N208" s="5">
        <v>17176.504899999996</v>
      </c>
      <c r="O208" s="5">
        <v>18242.761200000008</v>
      </c>
      <c r="P208" s="5">
        <v>17589.227199999998</v>
      </c>
      <c r="R208" s="26"/>
    </row>
    <row r="209" spans="2:22" x14ac:dyDescent="0.25">
      <c r="B209" s="19">
        <v>43132</v>
      </c>
      <c r="C209" s="5">
        <v>74.713700000000003</v>
      </c>
      <c r="D209" s="5">
        <v>93.816800000000001</v>
      </c>
      <c r="E209" s="5">
        <v>58.961199999999998</v>
      </c>
      <c r="F209" s="5">
        <v>59.135000000000005</v>
      </c>
      <c r="G209" s="5">
        <v>66.512100000000004</v>
      </c>
      <c r="H209" s="5">
        <v>69.425699999999992</v>
      </c>
      <c r="I209" s="26"/>
      <c r="J209" s="19">
        <v>43132</v>
      </c>
      <c r="K209" s="5">
        <v>16712.440900000001</v>
      </c>
      <c r="L209" s="5">
        <v>17664.528999999999</v>
      </c>
      <c r="M209" s="5">
        <v>16744.060900000015</v>
      </c>
      <c r="N209" s="5">
        <v>17235.639899999995</v>
      </c>
      <c r="O209" s="5">
        <v>18309.273300000008</v>
      </c>
      <c r="P209" s="5">
        <v>17658.652899999997</v>
      </c>
      <c r="R209" s="26"/>
    </row>
    <row r="210" spans="2:22" x14ac:dyDescent="0.25">
      <c r="B210" s="19">
        <v>43160</v>
      </c>
      <c r="C210" s="5">
        <v>77.708399999999997</v>
      </c>
      <c r="D210" s="5">
        <v>82.652900000000002</v>
      </c>
      <c r="E210" s="5">
        <v>56.661800000000007</v>
      </c>
      <c r="F210" s="5">
        <v>58.0411</v>
      </c>
      <c r="G210" s="5">
        <v>76.842300000000009</v>
      </c>
      <c r="H210" s="5">
        <v>67.829700000000003</v>
      </c>
      <c r="I210" s="26"/>
      <c r="J210" s="19">
        <v>43160</v>
      </c>
      <c r="K210" s="5">
        <v>16790.149300000001</v>
      </c>
      <c r="L210" s="5">
        <v>17747.1819</v>
      </c>
      <c r="M210" s="5">
        <v>16800.722700000017</v>
      </c>
      <c r="N210" s="5">
        <v>17293.680999999993</v>
      </c>
      <c r="O210" s="5">
        <v>18386.115600000008</v>
      </c>
      <c r="P210" s="5">
        <v>17726.482599999996</v>
      </c>
      <c r="R210" s="26"/>
    </row>
    <row r="211" spans="2:22" x14ac:dyDescent="0.25">
      <c r="B211" s="19">
        <v>43191</v>
      </c>
      <c r="C211" s="5">
        <v>78.307700000000011</v>
      </c>
      <c r="D211" s="5">
        <v>38.458600000000004</v>
      </c>
      <c r="E211" s="5">
        <v>52.219600000000007</v>
      </c>
      <c r="F211" s="5">
        <v>71.016999999999996</v>
      </c>
      <c r="G211" s="5">
        <v>74.151600000000002</v>
      </c>
      <c r="H211" s="5">
        <v>63.208100000000002</v>
      </c>
      <c r="I211" s="26"/>
      <c r="J211" s="19">
        <v>43191</v>
      </c>
      <c r="K211" s="5">
        <v>16868.457000000002</v>
      </c>
      <c r="L211" s="5">
        <v>17785.640500000001</v>
      </c>
      <c r="M211" s="5">
        <v>16852.942300000017</v>
      </c>
      <c r="N211" s="5">
        <v>17364.697999999993</v>
      </c>
      <c r="O211" s="5">
        <v>18460.267200000009</v>
      </c>
      <c r="P211" s="5">
        <v>17789.690699999996</v>
      </c>
      <c r="R211" s="26"/>
    </row>
    <row r="212" spans="2:22" x14ac:dyDescent="0.25">
      <c r="B212" s="19">
        <v>43221</v>
      </c>
      <c r="C212" s="5">
        <v>105.96990000000001</v>
      </c>
      <c r="D212" s="5">
        <v>56.439300000000003</v>
      </c>
      <c r="E212" s="5">
        <v>81.610799999999998</v>
      </c>
      <c r="F212" s="5">
        <v>123.43520000000001</v>
      </c>
      <c r="G212" s="5">
        <v>118.60250000000002</v>
      </c>
      <c r="H212" s="5">
        <v>95.595700000000008</v>
      </c>
      <c r="I212" s="26"/>
      <c r="J212" s="19">
        <v>43221</v>
      </c>
      <c r="K212" s="5">
        <v>16974.426900000002</v>
      </c>
      <c r="L212" s="5">
        <v>17842.0798</v>
      </c>
      <c r="M212" s="5">
        <v>16934.553100000016</v>
      </c>
      <c r="N212" s="5">
        <v>17488.133199999993</v>
      </c>
      <c r="O212" s="5">
        <v>18578.86970000001</v>
      </c>
      <c r="P212" s="5">
        <v>17885.286399999997</v>
      </c>
      <c r="R212" s="26"/>
    </row>
    <row r="213" spans="2:22" x14ac:dyDescent="0.25">
      <c r="B213" s="19">
        <v>43252</v>
      </c>
      <c r="C213" s="5">
        <v>99.060699999999997</v>
      </c>
      <c r="D213" s="5">
        <v>75.485400000000013</v>
      </c>
      <c r="E213" s="5">
        <v>98.632400000000004</v>
      </c>
      <c r="F213" s="5">
        <v>123.69330000000001</v>
      </c>
      <c r="G213" s="5">
        <v>131.83270000000002</v>
      </c>
      <c r="H213" s="5">
        <v>107.5235</v>
      </c>
      <c r="I213" s="26"/>
      <c r="J213" s="19">
        <v>43252</v>
      </c>
      <c r="K213" s="5">
        <v>17073.4876</v>
      </c>
      <c r="L213" s="5">
        <v>17917.565200000001</v>
      </c>
      <c r="M213" s="5">
        <v>17033.185500000014</v>
      </c>
      <c r="N213" s="5">
        <v>17611.826499999992</v>
      </c>
      <c r="O213" s="5">
        <v>18710.702400000009</v>
      </c>
      <c r="P213" s="5">
        <v>17992.809899999997</v>
      </c>
      <c r="R213" s="26"/>
    </row>
    <row r="214" spans="2:22" x14ac:dyDescent="0.25">
      <c r="B214" s="19">
        <v>43282</v>
      </c>
      <c r="C214" s="5">
        <v>108.04700000000001</v>
      </c>
      <c r="D214" s="5">
        <v>97.218299999999999</v>
      </c>
      <c r="E214" s="5">
        <v>118.62290000000002</v>
      </c>
      <c r="F214" s="5">
        <v>120.6215</v>
      </c>
      <c r="G214" s="5">
        <v>127.68350000000001</v>
      </c>
      <c r="H214" s="5">
        <v>117.67670000000001</v>
      </c>
      <c r="I214" s="26"/>
      <c r="J214" s="19">
        <v>43282</v>
      </c>
      <c r="K214" s="5">
        <v>17181.534599999999</v>
      </c>
      <c r="L214" s="5">
        <v>18014.783500000001</v>
      </c>
      <c r="M214" s="5">
        <v>17151.808400000013</v>
      </c>
      <c r="N214" s="5">
        <v>17732.447999999993</v>
      </c>
      <c r="O214" s="5">
        <v>18838.385900000008</v>
      </c>
      <c r="P214" s="5">
        <v>18110.486599999997</v>
      </c>
      <c r="R214" s="26"/>
      <c r="V214" s="25"/>
    </row>
    <row r="215" spans="2:22" x14ac:dyDescent="0.25">
      <c r="B215" s="19">
        <v>43313</v>
      </c>
      <c r="C215" s="5">
        <v>109.84670000000001</v>
      </c>
      <c r="D215" s="5">
        <v>126.1204</v>
      </c>
      <c r="E215" s="5">
        <v>128.42140000000001</v>
      </c>
      <c r="F215" s="5">
        <v>116.99340000000001</v>
      </c>
      <c r="G215" s="5">
        <v>120.98620000000001</v>
      </c>
      <c r="H215" s="5">
        <v>125.3425</v>
      </c>
      <c r="I215" s="26"/>
      <c r="J215" s="19">
        <v>43313</v>
      </c>
      <c r="K215" s="5">
        <v>17291.381299999997</v>
      </c>
      <c r="L215" s="5">
        <v>18140.903900000001</v>
      </c>
      <c r="M215" s="5">
        <v>17280.229800000012</v>
      </c>
      <c r="N215" s="5">
        <v>17849.441399999992</v>
      </c>
      <c r="O215" s="5">
        <v>18959.372100000008</v>
      </c>
      <c r="P215" s="5">
        <v>18235.829099999995</v>
      </c>
      <c r="R215" s="26"/>
      <c r="V215" s="25"/>
    </row>
    <row r="216" spans="2:22" x14ac:dyDescent="0.25">
      <c r="B216" s="19">
        <v>43344</v>
      </c>
      <c r="C216" s="5">
        <v>106.18090000000001</v>
      </c>
      <c r="D216" s="5">
        <v>124.2697</v>
      </c>
      <c r="E216" s="5">
        <v>126.3078</v>
      </c>
      <c r="F216" s="5">
        <v>102.97629999999999</v>
      </c>
      <c r="G216" s="5">
        <v>90.201800000000006</v>
      </c>
      <c r="H216" s="5">
        <v>119.27470000000001</v>
      </c>
      <c r="I216" s="26"/>
      <c r="J216" s="19">
        <v>43344</v>
      </c>
      <c r="K216" s="5">
        <v>17397.562199999997</v>
      </c>
      <c r="L216" s="5">
        <v>18265.173600000002</v>
      </c>
      <c r="M216" s="5">
        <v>17406.537600000011</v>
      </c>
      <c r="N216" s="5">
        <v>17952.417699999991</v>
      </c>
      <c r="O216" s="5">
        <v>19049.573900000007</v>
      </c>
      <c r="P216" s="5">
        <v>18355.103799999997</v>
      </c>
      <c r="R216" s="26"/>
    </row>
    <row r="217" spans="2:22" x14ac:dyDescent="0.25">
      <c r="B217" s="19">
        <v>43374</v>
      </c>
      <c r="C217" s="5">
        <v>67.013300000000001</v>
      </c>
      <c r="D217" s="5">
        <v>81.920400000000001</v>
      </c>
      <c r="E217" s="5">
        <v>72.987800000000007</v>
      </c>
      <c r="F217" s="5">
        <v>65.745899999999992</v>
      </c>
      <c r="G217" s="5">
        <v>70.24260000000001</v>
      </c>
      <c r="H217" s="5">
        <v>76.287000000000006</v>
      </c>
      <c r="I217" s="26"/>
      <c r="J217" s="19">
        <v>43374</v>
      </c>
      <c r="K217" s="5">
        <v>17464.575499999995</v>
      </c>
      <c r="L217" s="5">
        <v>18347.094000000001</v>
      </c>
      <c r="M217" s="5">
        <v>17479.52540000001</v>
      </c>
      <c r="N217" s="5">
        <v>18018.163599999993</v>
      </c>
      <c r="O217" s="5">
        <v>19119.816500000008</v>
      </c>
      <c r="P217" s="5">
        <v>18431.390799999997</v>
      </c>
      <c r="R217" s="26"/>
    </row>
    <row r="218" spans="2:22" x14ac:dyDescent="0.25">
      <c r="B218" s="19">
        <v>43405</v>
      </c>
      <c r="C218" s="5">
        <v>56.737300000000005</v>
      </c>
      <c r="D218" s="5">
        <v>83.598100000000002</v>
      </c>
      <c r="E218" s="5">
        <v>61.253800000000005</v>
      </c>
      <c r="F218" s="5">
        <v>49.644300000000001</v>
      </c>
      <c r="G218" s="5">
        <v>63.583500000000008</v>
      </c>
      <c r="H218" s="5">
        <v>67.311300000000003</v>
      </c>
      <c r="I218" s="26"/>
      <c r="J218" s="19">
        <v>43405</v>
      </c>
      <c r="K218" s="5">
        <v>17521.312799999996</v>
      </c>
      <c r="L218" s="5">
        <v>18430.6921</v>
      </c>
      <c r="M218" s="5">
        <v>17540.779200000008</v>
      </c>
      <c r="N218" s="5">
        <v>18067.807899999993</v>
      </c>
      <c r="O218" s="5">
        <v>19183.400000000009</v>
      </c>
      <c r="P218" s="5">
        <v>18498.702099999999</v>
      </c>
      <c r="R218" s="26"/>
    </row>
    <row r="219" spans="2:22" x14ac:dyDescent="0.25">
      <c r="B219" s="19">
        <v>43435</v>
      </c>
      <c r="C219" s="5">
        <v>79.881700000000009</v>
      </c>
      <c r="D219" s="5">
        <v>85.162800000000004</v>
      </c>
      <c r="E219" s="5">
        <v>50.378399999999999</v>
      </c>
      <c r="F219" s="5">
        <v>86.620500000000007</v>
      </c>
      <c r="G219" s="5">
        <v>87.416200000000003</v>
      </c>
      <c r="H219" s="5">
        <v>71.771900000000002</v>
      </c>
      <c r="I219" s="26"/>
      <c r="J219" s="19">
        <v>43435</v>
      </c>
      <c r="K219" s="5">
        <v>17601.194499999998</v>
      </c>
      <c r="L219" s="5">
        <v>18515.854899999998</v>
      </c>
      <c r="M219" s="5">
        <v>17591.15760000001</v>
      </c>
      <c r="N219" s="5">
        <v>18154.428399999993</v>
      </c>
      <c r="O219" s="5">
        <v>19270.816200000008</v>
      </c>
      <c r="P219" s="5">
        <v>18570.473999999998</v>
      </c>
      <c r="R219" s="26"/>
    </row>
    <row r="220" spans="2:22" x14ac:dyDescent="0.25">
      <c r="B220" s="19">
        <v>43466</v>
      </c>
      <c r="C220" s="5">
        <v>81.772199999999998</v>
      </c>
      <c r="D220" s="5">
        <v>91.281900000000007</v>
      </c>
      <c r="E220" s="5">
        <v>47.998400000000004</v>
      </c>
      <c r="F220" s="5">
        <v>90.953700000000012</v>
      </c>
      <c r="G220" s="5">
        <v>112.16990000000001</v>
      </c>
      <c r="H220" s="5">
        <v>76.887200000000007</v>
      </c>
      <c r="I220" s="26"/>
      <c r="J220" s="19">
        <v>43466</v>
      </c>
      <c r="K220" s="5">
        <v>17682.966699999997</v>
      </c>
      <c r="L220" s="5">
        <v>18607.1368</v>
      </c>
      <c r="M220" s="5">
        <v>17639.15600000001</v>
      </c>
      <c r="N220" s="5">
        <v>18245.382099999992</v>
      </c>
      <c r="O220" s="5">
        <v>19382.986100000009</v>
      </c>
      <c r="P220" s="5">
        <v>18647.361199999999</v>
      </c>
      <c r="R220" s="26"/>
      <c r="V220" s="25"/>
    </row>
    <row r="221" spans="2:22" x14ac:dyDescent="0.25">
      <c r="B221" s="19">
        <v>43497</v>
      </c>
      <c r="C221" s="5">
        <v>69.670500000000004</v>
      </c>
      <c r="D221" s="5">
        <v>108.60850000000001</v>
      </c>
      <c r="E221" s="5">
        <v>53.025500000000001</v>
      </c>
      <c r="F221" s="5">
        <v>63.4452</v>
      </c>
      <c r="G221" s="5">
        <v>82.984800000000007</v>
      </c>
      <c r="H221" s="5">
        <v>71.386800000000008</v>
      </c>
      <c r="I221" s="26"/>
      <c r="J221" s="19">
        <v>43497</v>
      </c>
      <c r="K221" s="5">
        <v>17752.637199999997</v>
      </c>
      <c r="L221" s="5">
        <v>18715.745299999999</v>
      </c>
      <c r="M221" s="5">
        <v>17692.18150000001</v>
      </c>
      <c r="N221" s="5">
        <v>18308.82729999999</v>
      </c>
      <c r="O221" s="5">
        <v>19465.970900000008</v>
      </c>
      <c r="P221" s="5">
        <v>18718.748</v>
      </c>
      <c r="R221" s="26"/>
    </row>
    <row r="222" spans="2:22" x14ac:dyDescent="0.25">
      <c r="B222" s="19">
        <v>43525</v>
      </c>
      <c r="C222" s="5">
        <v>80.293300000000002</v>
      </c>
      <c r="D222" s="5">
        <v>82.549199999999999</v>
      </c>
      <c r="E222" s="5">
        <v>63.104600000000005</v>
      </c>
      <c r="F222" s="5">
        <v>89.963800000000006</v>
      </c>
      <c r="G222" s="5">
        <v>85.668499999999995</v>
      </c>
      <c r="H222" s="5">
        <v>76.873800000000017</v>
      </c>
      <c r="I222" s="26"/>
      <c r="J222" s="19">
        <v>43525</v>
      </c>
      <c r="K222" s="5">
        <v>17832.930499999999</v>
      </c>
      <c r="L222" s="5">
        <v>18798.2945</v>
      </c>
      <c r="M222" s="5">
        <v>17755.286100000008</v>
      </c>
      <c r="N222" s="5">
        <v>18398.791099999991</v>
      </c>
      <c r="O222" s="5">
        <v>19551.639400000007</v>
      </c>
      <c r="P222" s="5">
        <v>18795.621800000001</v>
      </c>
      <c r="R222" s="26"/>
    </row>
    <row r="223" spans="2:22" x14ac:dyDescent="0.25">
      <c r="B223" s="19">
        <v>43556</v>
      </c>
      <c r="C223" s="5">
        <v>72.965900000000005</v>
      </c>
      <c r="D223" s="5">
        <v>43.587700000000005</v>
      </c>
      <c r="E223" s="5">
        <v>53.522500000000008</v>
      </c>
      <c r="F223" s="5">
        <v>82.15</v>
      </c>
      <c r="G223" s="5">
        <v>80.9512</v>
      </c>
      <c r="H223" s="5">
        <v>62.924500000000002</v>
      </c>
      <c r="I223" s="26"/>
      <c r="J223" s="19">
        <v>43556</v>
      </c>
      <c r="K223" s="5">
        <v>17905.896399999998</v>
      </c>
      <c r="L223" s="5">
        <v>18841.8822</v>
      </c>
      <c r="M223" s="5">
        <v>17808.808600000008</v>
      </c>
      <c r="N223" s="5">
        <v>18480.941099999993</v>
      </c>
      <c r="O223" s="5">
        <v>19632.590600000007</v>
      </c>
      <c r="P223" s="5">
        <v>18858.546300000002</v>
      </c>
      <c r="R223" s="26"/>
    </row>
    <row r="224" spans="2:22" x14ac:dyDescent="0.25">
      <c r="B224" s="19">
        <v>43586</v>
      </c>
      <c r="C224" s="5">
        <v>110.322</v>
      </c>
      <c r="D224" s="5">
        <v>55.386800000000008</v>
      </c>
      <c r="E224" s="5">
        <v>93.922700000000006</v>
      </c>
      <c r="F224" s="5">
        <v>128.1618</v>
      </c>
      <c r="G224" s="5">
        <v>128.58240000000001</v>
      </c>
      <c r="H224" s="5">
        <v>101.21680000000001</v>
      </c>
      <c r="I224" s="26"/>
      <c r="J224" s="19">
        <v>43586</v>
      </c>
      <c r="K224" s="5">
        <v>18016.218399999998</v>
      </c>
      <c r="L224" s="5">
        <v>18897.269</v>
      </c>
      <c r="M224" s="5">
        <v>17902.731300000007</v>
      </c>
      <c r="N224" s="5">
        <v>18609.102899999994</v>
      </c>
      <c r="O224" s="5">
        <v>19761.173000000006</v>
      </c>
      <c r="P224" s="5">
        <v>18959.7631</v>
      </c>
      <c r="R224" s="26"/>
    </row>
    <row r="225" spans="2:22" x14ac:dyDescent="0.25">
      <c r="B225" s="19">
        <v>43617</v>
      </c>
      <c r="C225" s="5">
        <v>104.2743</v>
      </c>
      <c r="D225" s="5">
        <v>74.725400000000008</v>
      </c>
      <c r="E225" s="5">
        <v>92.23360000000001</v>
      </c>
      <c r="F225" s="5">
        <v>116.93710000000002</v>
      </c>
      <c r="G225" s="5">
        <v>119.80410000000001</v>
      </c>
      <c r="H225" s="5">
        <v>101.78450000000001</v>
      </c>
      <c r="I225" s="26"/>
      <c r="J225" s="19">
        <v>43617</v>
      </c>
      <c r="K225" s="5">
        <v>18120.492699999999</v>
      </c>
      <c r="L225" s="5">
        <v>18971.9944</v>
      </c>
      <c r="M225" s="5">
        <v>17994.964900000006</v>
      </c>
      <c r="N225" s="5">
        <v>18726.039999999994</v>
      </c>
      <c r="O225" s="5">
        <v>19880.977100000007</v>
      </c>
      <c r="P225" s="5">
        <v>19061.547600000002</v>
      </c>
      <c r="R225" s="26"/>
    </row>
    <row r="226" spans="2:22" x14ac:dyDescent="0.25">
      <c r="B226" s="19">
        <v>43647</v>
      </c>
      <c r="C226" s="5">
        <v>107.2773</v>
      </c>
      <c r="D226" s="5">
        <v>97.982799999999997</v>
      </c>
      <c r="E226" s="5">
        <v>109.1455</v>
      </c>
      <c r="F226" s="5">
        <v>123.76990000000001</v>
      </c>
      <c r="G226" s="5">
        <v>133.92180000000002</v>
      </c>
      <c r="H226" s="5">
        <v>115.1956</v>
      </c>
      <c r="I226" s="26"/>
      <c r="J226" s="19">
        <v>43647</v>
      </c>
      <c r="K226" s="5">
        <v>18227.77</v>
      </c>
      <c r="L226" s="5">
        <v>19069.977200000001</v>
      </c>
      <c r="M226" s="5">
        <v>18104.110400000005</v>
      </c>
      <c r="N226" s="5">
        <v>18849.809899999993</v>
      </c>
      <c r="O226" s="5">
        <v>20014.898900000007</v>
      </c>
      <c r="P226" s="5">
        <v>19176.743200000001</v>
      </c>
      <c r="R226" s="26"/>
      <c r="V226" s="25"/>
    </row>
    <row r="227" spans="2:22" x14ac:dyDescent="0.25">
      <c r="B227" s="19">
        <v>43678</v>
      </c>
      <c r="C227" s="5">
        <v>97.621000000000009</v>
      </c>
      <c r="D227" s="5">
        <v>118.1764</v>
      </c>
      <c r="E227" s="5">
        <v>119.245</v>
      </c>
      <c r="F227" s="5">
        <v>107.63</v>
      </c>
      <c r="G227" s="5">
        <v>124.77460000000002</v>
      </c>
      <c r="H227" s="5">
        <v>116.73450000000001</v>
      </c>
      <c r="I227" s="26"/>
      <c r="J227" s="19">
        <v>43678</v>
      </c>
      <c r="K227" s="5">
        <v>18325.391</v>
      </c>
      <c r="L227" s="5">
        <v>19188.153600000001</v>
      </c>
      <c r="M227" s="5">
        <v>18223.355400000004</v>
      </c>
      <c r="N227" s="5">
        <v>18957.439899999994</v>
      </c>
      <c r="O227" s="5">
        <v>20139.673500000008</v>
      </c>
      <c r="P227" s="5">
        <v>19293.477699999999</v>
      </c>
      <c r="R227" s="26"/>
      <c r="V227" s="25"/>
    </row>
    <row r="228" spans="2:22" x14ac:dyDescent="0.25">
      <c r="B228" s="19">
        <v>43709</v>
      </c>
      <c r="C228" s="5">
        <v>94.3108</v>
      </c>
      <c r="D228" s="5">
        <v>111.79590000000002</v>
      </c>
      <c r="E228" s="5">
        <v>111.32960000000001</v>
      </c>
      <c r="F228" s="5">
        <v>100.66840000000001</v>
      </c>
      <c r="G228" s="5">
        <v>102.64230000000001</v>
      </c>
      <c r="H228" s="5">
        <v>110.29110000000001</v>
      </c>
      <c r="I228" s="26"/>
      <c r="J228" s="19">
        <v>43709</v>
      </c>
      <c r="K228" s="5">
        <v>18419.701799999999</v>
      </c>
      <c r="L228" s="5">
        <v>19299.949500000002</v>
      </c>
      <c r="M228" s="5">
        <v>18334.685000000005</v>
      </c>
      <c r="N228" s="5">
        <v>19058.108299999993</v>
      </c>
      <c r="O228" s="5">
        <v>20242.315800000008</v>
      </c>
      <c r="P228" s="5">
        <v>19403.768799999998</v>
      </c>
      <c r="R228" s="26"/>
    </row>
    <row r="229" spans="2:22" x14ac:dyDescent="0.25">
      <c r="B229" s="19">
        <v>43739</v>
      </c>
      <c r="C229" s="5">
        <v>69.044799999999995</v>
      </c>
      <c r="D229" s="5">
        <v>68.684299999999993</v>
      </c>
      <c r="E229" s="5">
        <v>59.534199999999998</v>
      </c>
      <c r="F229" s="5">
        <v>67.039500000000004</v>
      </c>
      <c r="G229" s="5">
        <v>68.489700000000013</v>
      </c>
      <c r="H229" s="5">
        <v>67.305700000000002</v>
      </c>
      <c r="I229" s="26"/>
      <c r="J229" s="19">
        <v>43739</v>
      </c>
      <c r="K229" s="5">
        <v>18488.746599999999</v>
      </c>
      <c r="L229" s="5">
        <v>19368.633800000003</v>
      </c>
      <c r="M229" s="5">
        <v>18394.219200000003</v>
      </c>
      <c r="N229" s="5">
        <v>19125.147799999992</v>
      </c>
      <c r="O229" s="5">
        <v>20310.805500000006</v>
      </c>
      <c r="P229" s="5">
        <v>19471.074499999999</v>
      </c>
      <c r="R229" s="26"/>
    </row>
    <row r="230" spans="2:22" x14ac:dyDescent="0.25">
      <c r="B230" s="19">
        <v>43770</v>
      </c>
      <c r="C230" s="5">
        <v>82.219600000000014</v>
      </c>
      <c r="D230" s="5">
        <v>74.140500000000003</v>
      </c>
      <c r="E230" s="5">
        <v>66.446600000000004</v>
      </c>
      <c r="F230" s="5">
        <v>70.694100000000006</v>
      </c>
      <c r="G230" s="5">
        <v>84.12700000000001</v>
      </c>
      <c r="H230" s="5">
        <v>75.725400000000008</v>
      </c>
      <c r="I230" s="26"/>
      <c r="J230" s="19">
        <v>43770</v>
      </c>
      <c r="K230" s="5">
        <v>18570.966199999999</v>
      </c>
      <c r="L230" s="5">
        <v>19442.774300000005</v>
      </c>
      <c r="M230" s="5">
        <v>18460.665800000002</v>
      </c>
      <c r="N230" s="5">
        <v>19195.841899999992</v>
      </c>
      <c r="O230" s="5">
        <v>20394.932500000006</v>
      </c>
      <c r="P230" s="5">
        <v>19546.799899999998</v>
      </c>
      <c r="R230" s="26"/>
    </row>
    <row r="231" spans="2:22" x14ac:dyDescent="0.25">
      <c r="B231" s="19">
        <v>43800</v>
      </c>
      <c r="C231" s="5">
        <v>60.980100000000007</v>
      </c>
      <c r="D231" s="5">
        <v>63.930600000000005</v>
      </c>
      <c r="E231" s="5">
        <v>51.576800000000006</v>
      </c>
      <c r="F231" s="5">
        <v>65.318100000000001</v>
      </c>
      <c r="G231" s="5">
        <v>76.762800000000013</v>
      </c>
      <c r="H231" s="5">
        <v>59.504999999999995</v>
      </c>
      <c r="I231" s="26"/>
      <c r="J231" s="19">
        <v>43800</v>
      </c>
      <c r="K231" s="5">
        <v>18631.9463</v>
      </c>
      <c r="L231" s="5">
        <v>19506.704900000004</v>
      </c>
      <c r="M231" s="5">
        <v>18512.242600000001</v>
      </c>
      <c r="N231" s="5">
        <v>19261.159999999993</v>
      </c>
      <c r="O231" s="5">
        <v>20471.695300000007</v>
      </c>
      <c r="P231" s="5">
        <v>19606.304899999999</v>
      </c>
      <c r="R231" s="26"/>
      <c r="V231" s="25"/>
    </row>
    <row r="232" spans="2:22" x14ac:dyDescent="0.25">
      <c r="B232" s="19">
        <v>43831</v>
      </c>
      <c r="C232" s="5">
        <v>88.805600000000013</v>
      </c>
      <c r="D232" s="5">
        <v>121.3347</v>
      </c>
      <c r="E232" s="5">
        <v>86.196300000000008</v>
      </c>
      <c r="F232" s="5">
        <v>81.234700000000004</v>
      </c>
      <c r="G232" s="5">
        <v>76.411500000000004</v>
      </c>
      <c r="H232" s="5">
        <v>91.807200000000009</v>
      </c>
      <c r="I232" s="26"/>
      <c r="J232" s="19">
        <v>43831</v>
      </c>
      <c r="K232" s="5">
        <v>18720.751899999999</v>
      </c>
      <c r="L232" s="5">
        <v>19628.039600000004</v>
      </c>
      <c r="M232" s="5">
        <v>18598.438900000001</v>
      </c>
      <c r="N232" s="5">
        <v>19342.394699999993</v>
      </c>
      <c r="O232" s="5">
        <v>20548.106800000005</v>
      </c>
      <c r="P232" s="5">
        <v>19698.112099999998</v>
      </c>
      <c r="R232" s="26"/>
      <c r="V232" s="25"/>
    </row>
    <row r="233" spans="2:22" x14ac:dyDescent="0.25">
      <c r="B233" s="19">
        <v>43862</v>
      </c>
      <c r="C233" s="5">
        <v>70.617100000000008</v>
      </c>
      <c r="D233" s="5">
        <v>107.2771</v>
      </c>
      <c r="E233" s="5">
        <v>59.975400000000008</v>
      </c>
      <c r="F233" s="5">
        <v>60.505700000000004</v>
      </c>
      <c r="G233" s="5">
        <v>69.096500000000006</v>
      </c>
      <c r="H233" s="5">
        <v>71.502400000000009</v>
      </c>
      <c r="I233" s="26"/>
      <c r="J233" s="19">
        <v>43862</v>
      </c>
      <c r="K233" s="5">
        <v>18791.368999999999</v>
      </c>
      <c r="L233" s="5">
        <v>19735.316700000003</v>
      </c>
      <c r="M233" s="5">
        <v>18658.4143</v>
      </c>
      <c r="N233" s="5">
        <v>19402.900399999995</v>
      </c>
      <c r="O233" s="5">
        <v>20617.203300000005</v>
      </c>
      <c r="P233" s="5">
        <v>19769.6145</v>
      </c>
      <c r="R233" s="26"/>
    </row>
    <row r="234" spans="2:22" x14ac:dyDescent="0.25">
      <c r="B234" s="19">
        <v>43891</v>
      </c>
      <c r="C234" s="5">
        <v>84.933400000000006</v>
      </c>
      <c r="D234" s="5">
        <v>78.609200000000001</v>
      </c>
      <c r="E234" s="5">
        <v>58.6173</v>
      </c>
      <c r="F234" s="5">
        <v>80.333600000000004</v>
      </c>
      <c r="G234" s="5">
        <v>77.049000000000007</v>
      </c>
      <c r="H234" s="5">
        <v>72.378799999999998</v>
      </c>
      <c r="I234" s="26"/>
      <c r="J234" s="19">
        <v>43891</v>
      </c>
      <c r="K234" s="5">
        <v>18876.3024</v>
      </c>
      <c r="L234" s="5">
        <v>19813.925900000002</v>
      </c>
      <c r="M234" s="5">
        <v>18717.031600000002</v>
      </c>
      <c r="N234" s="5">
        <v>19483.233999999997</v>
      </c>
      <c r="O234" s="5">
        <v>20694.252300000004</v>
      </c>
      <c r="P234" s="5">
        <v>19841.993299999998</v>
      </c>
      <c r="R234" s="26"/>
    </row>
    <row r="235" spans="2:22" x14ac:dyDescent="0.25">
      <c r="B235" s="19">
        <v>43922</v>
      </c>
      <c r="C235" s="5">
        <v>99.725500000000011</v>
      </c>
      <c r="D235" s="5">
        <v>58.067700000000002</v>
      </c>
      <c r="E235" s="5">
        <v>62.437900000000006</v>
      </c>
      <c r="F235" s="5">
        <v>92.374800000000008</v>
      </c>
      <c r="G235" s="5">
        <v>92.414100000000005</v>
      </c>
      <c r="H235" s="5">
        <v>78.212800000000016</v>
      </c>
      <c r="I235" s="26"/>
      <c r="J235" s="19">
        <v>43922</v>
      </c>
      <c r="K235" s="5">
        <v>18976.027900000001</v>
      </c>
      <c r="L235" s="5">
        <v>19871.993600000002</v>
      </c>
      <c r="M235" s="5">
        <v>18779.469500000003</v>
      </c>
      <c r="N235" s="5">
        <v>19575.608799999998</v>
      </c>
      <c r="O235" s="5">
        <v>20786.666400000006</v>
      </c>
      <c r="P235" s="5">
        <v>19920.206099999999</v>
      </c>
      <c r="R235" s="26"/>
    </row>
    <row r="236" spans="2:22" x14ac:dyDescent="0.25">
      <c r="B236" s="19">
        <v>43952</v>
      </c>
      <c r="C236" s="5">
        <v>78.396200000000007</v>
      </c>
      <c r="D236" s="5">
        <v>52.552999999999997</v>
      </c>
      <c r="E236" s="5">
        <v>68.0655</v>
      </c>
      <c r="F236" s="5">
        <v>84.858699999999999</v>
      </c>
      <c r="G236" s="5">
        <v>86.296700000000001</v>
      </c>
      <c r="H236" s="5">
        <v>73.823700000000002</v>
      </c>
      <c r="I236" s="26"/>
      <c r="J236" s="19">
        <v>43952</v>
      </c>
      <c r="K236" s="5">
        <v>19054.4241</v>
      </c>
      <c r="L236" s="5">
        <v>19924.546600000001</v>
      </c>
      <c r="M236" s="5">
        <v>18847.535000000003</v>
      </c>
      <c r="N236" s="5">
        <v>19660.467499999999</v>
      </c>
      <c r="O236" s="5">
        <v>20872.963100000004</v>
      </c>
      <c r="P236" s="5">
        <v>19994.0298</v>
      </c>
      <c r="R236" s="26"/>
    </row>
    <row r="237" spans="2:22" x14ac:dyDescent="0.25">
      <c r="B237" s="19">
        <v>43983</v>
      </c>
      <c r="C237" s="5">
        <v>100.28880000000001</v>
      </c>
      <c r="D237" s="5">
        <v>78.271000000000015</v>
      </c>
      <c r="E237" s="5">
        <v>98.4221</v>
      </c>
      <c r="F237" s="5">
        <v>121.02280000000002</v>
      </c>
      <c r="G237" s="5">
        <v>124.50840000000001</v>
      </c>
      <c r="H237" s="5">
        <v>103.57510000000001</v>
      </c>
      <c r="I237" s="26"/>
      <c r="J237" s="19">
        <v>43983</v>
      </c>
      <c r="K237" s="5">
        <v>19154.712899999999</v>
      </c>
      <c r="L237" s="5">
        <v>20002.817600000002</v>
      </c>
      <c r="M237" s="5">
        <v>18945.957100000003</v>
      </c>
      <c r="N237" s="5">
        <v>19781.490299999998</v>
      </c>
      <c r="O237" s="5">
        <v>20997.471500000003</v>
      </c>
      <c r="P237" s="5">
        <v>20097.604899999998</v>
      </c>
      <c r="R237" s="26"/>
      <c r="V237" s="25"/>
    </row>
    <row r="238" spans="2:22" x14ac:dyDescent="0.25">
      <c r="B238" s="19">
        <v>44013</v>
      </c>
      <c r="C238" s="5">
        <v>108.5127</v>
      </c>
      <c r="D238" s="5">
        <v>109.12580000000001</v>
      </c>
      <c r="E238" s="5">
        <v>110.85480000000001</v>
      </c>
      <c r="F238" s="5">
        <v>125.44780000000002</v>
      </c>
      <c r="G238" s="5">
        <v>136.9718</v>
      </c>
      <c r="H238" s="5">
        <v>118.2962</v>
      </c>
      <c r="I238" s="26"/>
      <c r="J238" s="19">
        <v>44013</v>
      </c>
      <c r="K238" s="5">
        <v>19263.225599999998</v>
      </c>
      <c r="L238" s="5">
        <v>20111.943400000004</v>
      </c>
      <c r="M238" s="5">
        <v>19056.811900000004</v>
      </c>
      <c r="N238" s="5">
        <v>19906.938099999999</v>
      </c>
      <c r="O238" s="5">
        <v>21134.443300000003</v>
      </c>
      <c r="P238" s="5">
        <v>20215.901099999999</v>
      </c>
      <c r="R238" s="26"/>
      <c r="V238" s="25"/>
    </row>
    <row r="239" spans="2:22" x14ac:dyDescent="0.25">
      <c r="B239" s="19">
        <v>44044</v>
      </c>
      <c r="C239" s="5">
        <v>94.865900000000011</v>
      </c>
      <c r="D239" s="5">
        <v>103.91420000000001</v>
      </c>
      <c r="E239" s="5">
        <v>118.93979999999999</v>
      </c>
      <c r="F239" s="5">
        <v>114.0321</v>
      </c>
      <c r="G239" s="5">
        <v>133.3706</v>
      </c>
      <c r="H239" s="5">
        <v>117.36710000000001</v>
      </c>
      <c r="I239" s="26"/>
      <c r="J239" s="19">
        <v>44044</v>
      </c>
      <c r="K239" s="5">
        <v>19358.091499999999</v>
      </c>
      <c r="L239" s="5">
        <v>20215.857600000003</v>
      </c>
      <c r="M239" s="5">
        <v>19175.751700000004</v>
      </c>
      <c r="N239" s="5">
        <v>20020.9702</v>
      </c>
      <c r="O239" s="5">
        <v>21267.813900000001</v>
      </c>
      <c r="P239" s="5">
        <v>20333.268199999999</v>
      </c>
      <c r="R239" s="26"/>
      <c r="V239" s="25"/>
    </row>
    <row r="240" spans="2:22" x14ac:dyDescent="0.25">
      <c r="B240" s="19">
        <v>44075</v>
      </c>
      <c r="C240" s="5">
        <v>80.198300000000003</v>
      </c>
      <c r="D240" s="5">
        <v>114.71</v>
      </c>
      <c r="E240" s="5">
        <v>107.7903</v>
      </c>
      <c r="F240" s="5">
        <v>84.385199999999998</v>
      </c>
      <c r="G240" s="5">
        <v>96.379600000000011</v>
      </c>
      <c r="H240" s="5">
        <v>102.32640000000001</v>
      </c>
      <c r="I240" s="26"/>
      <c r="J240" s="19">
        <v>44075</v>
      </c>
      <c r="K240" s="5">
        <v>19438.289799999999</v>
      </c>
      <c r="L240" s="5">
        <v>20330.567600000002</v>
      </c>
      <c r="M240" s="5">
        <v>19283.542000000005</v>
      </c>
      <c r="N240" s="5">
        <v>20105.3554</v>
      </c>
      <c r="O240" s="5">
        <v>21364.193500000001</v>
      </c>
      <c r="P240" s="5">
        <v>20435.5946</v>
      </c>
      <c r="R240" s="26"/>
    </row>
    <row r="241" spans="2:18" x14ac:dyDescent="0.25">
      <c r="B241" s="19">
        <v>44105</v>
      </c>
      <c r="C241" s="5">
        <v>81.591499999999996</v>
      </c>
      <c r="D241" s="5">
        <v>99.086000000000013</v>
      </c>
      <c r="E241" s="5">
        <v>101.58590000000001</v>
      </c>
      <c r="F241" s="5">
        <v>81.657399999999996</v>
      </c>
      <c r="G241" s="5">
        <v>76.562400000000011</v>
      </c>
      <c r="H241" s="5">
        <v>93.932200000000009</v>
      </c>
      <c r="I241" s="26"/>
      <c r="J241" s="19">
        <v>44105</v>
      </c>
      <c r="K241" s="5">
        <v>19519.881299999997</v>
      </c>
      <c r="L241" s="5">
        <v>20429.653600000001</v>
      </c>
      <c r="M241" s="5">
        <v>19385.127900000003</v>
      </c>
      <c r="N241" s="5">
        <v>20187.0128</v>
      </c>
      <c r="O241" s="5">
        <v>21440.7559</v>
      </c>
      <c r="P241" s="5">
        <v>20529.5268</v>
      </c>
      <c r="R241" s="26"/>
    </row>
    <row r="242" spans="2:18" x14ac:dyDescent="0.25">
      <c r="B242" s="19">
        <v>44136</v>
      </c>
      <c r="C242" s="5">
        <v>64.167600000000007</v>
      </c>
      <c r="D242" s="5">
        <v>57.852300000000007</v>
      </c>
      <c r="E242" s="5">
        <v>56.808700000000002</v>
      </c>
      <c r="F242" s="5">
        <v>71.360500000000002</v>
      </c>
      <c r="G242" s="5">
        <v>66.032200000000003</v>
      </c>
      <c r="H242" s="5">
        <v>61.386900000000004</v>
      </c>
      <c r="I242" s="26"/>
      <c r="J242" s="19">
        <v>44136</v>
      </c>
      <c r="K242" s="5">
        <v>19584.048899999998</v>
      </c>
      <c r="L242" s="5">
        <v>20487.5059</v>
      </c>
      <c r="M242" s="5">
        <v>19441.936600000005</v>
      </c>
      <c r="N242" s="5">
        <v>20258.373299999999</v>
      </c>
      <c r="O242" s="5">
        <v>21506.788100000002</v>
      </c>
      <c r="P242" s="5">
        <v>20590.913700000001</v>
      </c>
      <c r="R242" s="26"/>
    </row>
    <row r="243" spans="2:18" x14ac:dyDescent="0.25">
      <c r="B243" s="19">
        <v>44166</v>
      </c>
      <c r="C243" s="5">
        <v>65.980999999999995</v>
      </c>
      <c r="D243" s="5">
        <v>66.985699999999994</v>
      </c>
      <c r="E243" s="5">
        <v>57.076000000000001</v>
      </c>
      <c r="F243" s="5">
        <v>75.8489</v>
      </c>
      <c r="G243" s="5">
        <v>80.04740000000001</v>
      </c>
      <c r="H243" s="5">
        <v>67.383300000000006</v>
      </c>
      <c r="I243" s="26"/>
      <c r="J243" s="19">
        <v>44166</v>
      </c>
      <c r="K243" s="5">
        <v>19650.029899999998</v>
      </c>
      <c r="L243" s="5">
        <v>20554.491600000001</v>
      </c>
      <c r="M243" s="5">
        <v>19499.012600000005</v>
      </c>
      <c r="N243" s="5">
        <v>20334.2222</v>
      </c>
      <c r="O243" s="5">
        <v>21586.835500000001</v>
      </c>
      <c r="P243" s="5">
        <v>20658.297000000002</v>
      </c>
      <c r="R243" s="26"/>
    </row>
    <row r="244" spans="2:18" x14ac:dyDescent="0.25">
      <c r="B244" s="19">
        <v>44197</v>
      </c>
      <c r="C244" s="5">
        <v>68.632899999999992</v>
      </c>
      <c r="D244" s="5">
        <v>69.112300000000005</v>
      </c>
      <c r="E244" s="5">
        <v>60.718600000000009</v>
      </c>
      <c r="F244" s="5">
        <v>71.472500000000011</v>
      </c>
      <c r="G244" s="5">
        <v>78.120699999999999</v>
      </c>
      <c r="H244" s="5">
        <v>67.124800000000008</v>
      </c>
      <c r="I244" s="26"/>
      <c r="J244" s="19">
        <v>44197</v>
      </c>
      <c r="K244" s="5">
        <v>19718.662799999998</v>
      </c>
      <c r="L244" s="5">
        <v>20623.603900000002</v>
      </c>
      <c r="M244" s="5">
        <v>19559.731200000006</v>
      </c>
      <c r="N244" s="5">
        <v>20405.6947</v>
      </c>
      <c r="O244" s="5">
        <v>21664.956200000001</v>
      </c>
      <c r="P244" s="5">
        <v>20725.421800000004</v>
      </c>
      <c r="R244" s="26"/>
    </row>
    <row r="245" spans="2:18" x14ac:dyDescent="0.25">
      <c r="B245" s="19">
        <v>44228</v>
      </c>
      <c r="C245" s="5">
        <v>63.835900000000009</v>
      </c>
      <c r="D245" s="5">
        <v>71.9358</v>
      </c>
      <c r="E245" s="5">
        <v>50.395800000000008</v>
      </c>
      <c r="F245" s="5">
        <v>52.268700000000003</v>
      </c>
      <c r="G245" s="5">
        <v>48.191800000000001</v>
      </c>
      <c r="H245" s="5">
        <v>57.5824</v>
      </c>
      <c r="I245" s="26"/>
      <c r="J245" s="19">
        <v>44228</v>
      </c>
      <c r="K245" s="5">
        <v>19782.498699999996</v>
      </c>
      <c r="L245" s="5">
        <v>20695.539700000001</v>
      </c>
      <c r="M245" s="5">
        <v>19610.127000000004</v>
      </c>
      <c r="N245" s="5">
        <v>20457.963400000001</v>
      </c>
      <c r="O245" s="5">
        <v>21713.148000000001</v>
      </c>
      <c r="P245" s="5">
        <v>20783.004200000003</v>
      </c>
      <c r="R245" s="26"/>
    </row>
    <row r="246" spans="2:18" x14ac:dyDescent="0.25">
      <c r="B246" s="19">
        <v>44256</v>
      </c>
      <c r="C246" s="5">
        <v>74.808300000000003</v>
      </c>
      <c r="D246" s="5">
        <v>53.301800000000007</v>
      </c>
      <c r="E246" s="5">
        <v>52.630600000000008</v>
      </c>
      <c r="F246" s="5">
        <v>72.543700000000001</v>
      </c>
      <c r="G246" s="5">
        <v>85.094800000000006</v>
      </c>
      <c r="H246" s="5">
        <v>65.047700000000006</v>
      </c>
      <c r="I246" s="26"/>
      <c r="J246" s="19">
        <v>44256</v>
      </c>
      <c r="K246" s="5">
        <v>19857.306999999997</v>
      </c>
      <c r="L246" s="5">
        <v>20748.841500000002</v>
      </c>
      <c r="M246" s="5">
        <v>19662.757600000004</v>
      </c>
      <c r="N246" s="5">
        <v>20530.507099999999</v>
      </c>
      <c r="O246" s="5">
        <v>21798.2428</v>
      </c>
      <c r="P246" s="5">
        <v>20848.051900000002</v>
      </c>
      <c r="R246" s="26"/>
    </row>
    <row r="247" spans="2:18" x14ac:dyDescent="0.25">
      <c r="B247" s="19">
        <v>44287</v>
      </c>
      <c r="C247" s="5">
        <v>72.713200000000001</v>
      </c>
      <c r="D247" s="5">
        <v>47.694900000000004</v>
      </c>
      <c r="E247" s="5">
        <v>52.278099999999995</v>
      </c>
      <c r="F247" s="5">
        <v>80.180600000000013</v>
      </c>
      <c r="G247" s="5">
        <v>69.938199999999995</v>
      </c>
      <c r="H247" s="5">
        <v>62.397500000000008</v>
      </c>
      <c r="I247" s="26"/>
      <c r="J247" s="19">
        <v>44287</v>
      </c>
      <c r="K247" s="5">
        <v>19930.020199999995</v>
      </c>
      <c r="L247" s="5">
        <v>20796.536400000001</v>
      </c>
      <c r="M247" s="5">
        <v>19715.035700000004</v>
      </c>
      <c r="N247" s="5">
        <v>20610.687699999999</v>
      </c>
      <c r="O247" s="5">
        <v>21868.181</v>
      </c>
      <c r="P247" s="5">
        <v>20910.449400000001</v>
      </c>
      <c r="R247" s="26"/>
    </row>
    <row r="248" spans="2:18" x14ac:dyDescent="0.25">
      <c r="B248" s="19">
        <v>44317</v>
      </c>
      <c r="C248" s="5">
        <v>107.003</v>
      </c>
      <c r="D248" s="5">
        <v>47.170800000000007</v>
      </c>
      <c r="E248" s="5">
        <v>79.607600000000005</v>
      </c>
      <c r="F248" s="5">
        <v>126.4966</v>
      </c>
      <c r="G248" s="5">
        <v>125.74990000000001</v>
      </c>
      <c r="H248" s="5">
        <v>96.016900000000007</v>
      </c>
      <c r="I248" s="26"/>
      <c r="J248" s="19">
        <v>44317</v>
      </c>
      <c r="K248" s="5">
        <v>20037.023199999996</v>
      </c>
      <c r="L248" s="5">
        <v>20843.707200000001</v>
      </c>
      <c r="M248" s="5">
        <v>19794.643300000003</v>
      </c>
      <c r="N248" s="5">
        <v>20737.184299999997</v>
      </c>
      <c r="O248" s="5">
        <v>21993.930899999999</v>
      </c>
      <c r="P248" s="5">
        <v>21006.4663</v>
      </c>
      <c r="R248" s="26"/>
    </row>
    <row r="249" spans="2:18" x14ac:dyDescent="0.25">
      <c r="B249" s="19">
        <v>44348</v>
      </c>
      <c r="C249" s="5">
        <v>95.734200000000001</v>
      </c>
      <c r="D249" s="5">
        <v>73.652100000000004</v>
      </c>
      <c r="E249" s="5">
        <v>89.579100000000011</v>
      </c>
      <c r="F249" s="5">
        <v>116.7427</v>
      </c>
      <c r="G249" s="5">
        <v>120.97360000000002</v>
      </c>
      <c r="H249" s="5">
        <v>97.706800000000001</v>
      </c>
      <c r="I249" s="26"/>
      <c r="J249" s="19">
        <v>44348</v>
      </c>
      <c r="K249" s="5">
        <v>20132.757399999995</v>
      </c>
      <c r="L249" s="5">
        <v>20917.3593</v>
      </c>
      <c r="M249" s="5">
        <v>19884.222400000002</v>
      </c>
      <c r="N249" s="5">
        <v>20853.926999999996</v>
      </c>
      <c r="O249" s="5">
        <v>22114.904500000001</v>
      </c>
      <c r="P249" s="5">
        <v>21104.1731</v>
      </c>
      <c r="R249" s="26"/>
    </row>
    <row r="250" spans="2:18" x14ac:dyDescent="0.25">
      <c r="B250" s="19">
        <v>44378</v>
      </c>
      <c r="C250" s="5">
        <v>106.8677</v>
      </c>
      <c r="D250" s="5">
        <v>82.873199999999997</v>
      </c>
      <c r="E250" s="5">
        <v>110.40160000000002</v>
      </c>
      <c r="F250" s="5">
        <v>117.87130000000001</v>
      </c>
      <c r="G250" s="5">
        <v>129.7627</v>
      </c>
      <c r="H250" s="5">
        <v>111.557</v>
      </c>
      <c r="I250" s="26"/>
      <c r="J250" s="19">
        <v>44378</v>
      </c>
      <c r="K250" s="5">
        <v>20239.625099999994</v>
      </c>
      <c r="L250" s="5">
        <v>21000.232499999998</v>
      </c>
      <c r="M250" s="5">
        <v>19994.624000000003</v>
      </c>
      <c r="N250" s="5">
        <v>20971.798299999995</v>
      </c>
      <c r="O250" s="5">
        <v>22244.6672</v>
      </c>
      <c r="P250" s="5">
        <v>21215.730100000001</v>
      </c>
      <c r="R250" s="26"/>
    </row>
    <row r="251" spans="2:18" x14ac:dyDescent="0.25">
      <c r="B251" s="19">
        <v>44409</v>
      </c>
      <c r="C251" s="5">
        <v>92.821700000000007</v>
      </c>
      <c r="D251" s="5">
        <v>101.58710000000001</v>
      </c>
      <c r="E251" s="5">
        <v>112.4281</v>
      </c>
      <c r="F251" s="5">
        <v>106.53540000000001</v>
      </c>
      <c r="G251" s="5">
        <v>115.95260000000002</v>
      </c>
      <c r="H251" s="5">
        <v>109.29179999999999</v>
      </c>
      <c r="I251" s="26"/>
      <c r="J251" s="19">
        <v>44409</v>
      </c>
      <c r="K251" s="5">
        <v>20332.446799999994</v>
      </c>
      <c r="L251" s="5">
        <v>21101.819599999999</v>
      </c>
      <c r="M251" s="5">
        <v>20107.052100000004</v>
      </c>
      <c r="N251" s="5">
        <v>21078.333699999996</v>
      </c>
      <c r="O251" s="5">
        <v>22360.6198</v>
      </c>
      <c r="P251" s="5">
        <v>21325.0219</v>
      </c>
      <c r="R251" s="26"/>
    </row>
    <row r="252" spans="2:18" x14ac:dyDescent="0.25">
      <c r="B252" s="19">
        <v>44440</v>
      </c>
      <c r="C252" s="5">
        <v>107.57670000000002</v>
      </c>
      <c r="D252" s="5">
        <v>103.35470000000001</v>
      </c>
      <c r="E252" s="5">
        <v>122.47890000000001</v>
      </c>
      <c r="F252" s="5">
        <v>105.5119</v>
      </c>
      <c r="G252" s="5">
        <v>97.876400000000004</v>
      </c>
      <c r="H252" s="5">
        <v>114.5605</v>
      </c>
      <c r="I252" s="26"/>
      <c r="J252" s="19">
        <v>44440</v>
      </c>
      <c r="K252" s="5">
        <v>20440.023499999996</v>
      </c>
      <c r="L252" s="5">
        <v>21205.174299999999</v>
      </c>
      <c r="M252" s="5">
        <v>20229.531000000003</v>
      </c>
      <c r="N252" s="5">
        <v>21183.845599999997</v>
      </c>
      <c r="O252" s="5">
        <v>22458.496200000001</v>
      </c>
      <c r="P252" s="5">
        <v>21439.582399999999</v>
      </c>
      <c r="R252" s="26"/>
    </row>
    <row r="253" spans="2:18" x14ac:dyDescent="0.25">
      <c r="B253" s="19">
        <v>44470</v>
      </c>
      <c r="C253" s="5">
        <v>69.867699999999999</v>
      </c>
      <c r="D253" s="5">
        <v>78.276600000000002</v>
      </c>
      <c r="E253" s="5">
        <v>73.643799999999999</v>
      </c>
      <c r="F253" s="5">
        <v>58.328599999999994</v>
      </c>
      <c r="G253" s="5">
        <v>59.259900000000009</v>
      </c>
      <c r="H253" s="5">
        <v>72.817800000000005</v>
      </c>
      <c r="I253" s="26"/>
      <c r="J253" s="19">
        <v>44470</v>
      </c>
      <c r="K253" s="5">
        <v>20509.891199999995</v>
      </c>
      <c r="L253" s="5">
        <v>21283.4509</v>
      </c>
      <c r="M253" s="5">
        <v>20303.174800000004</v>
      </c>
      <c r="N253" s="5">
        <v>21242.174199999998</v>
      </c>
      <c r="O253" s="5">
        <v>22517.756100000002</v>
      </c>
      <c r="P253" s="5">
        <v>21512.4002</v>
      </c>
      <c r="R253" s="26"/>
    </row>
    <row r="254" spans="2:18" x14ac:dyDescent="0.25">
      <c r="B254" s="19">
        <v>44501</v>
      </c>
      <c r="C254" s="5">
        <v>60.997299999999996</v>
      </c>
      <c r="D254" s="5">
        <v>74.552499999999995</v>
      </c>
      <c r="E254" s="5">
        <v>70.124499999999998</v>
      </c>
      <c r="F254" s="5">
        <v>52.852900000000005</v>
      </c>
      <c r="G254" s="5">
        <v>50.739699999999999</v>
      </c>
      <c r="H254" s="5">
        <v>69.2821</v>
      </c>
      <c r="I254" s="26"/>
      <c r="J254" s="19">
        <v>44501</v>
      </c>
      <c r="K254" s="5">
        <v>20570.888499999994</v>
      </c>
      <c r="L254" s="5">
        <v>21358.003400000001</v>
      </c>
      <c r="M254" s="5">
        <v>20373.299300000006</v>
      </c>
      <c r="N254" s="5">
        <v>21295.027099999999</v>
      </c>
      <c r="O254" s="5">
        <v>22568.495800000001</v>
      </c>
      <c r="P254" s="5">
        <v>21581.6823</v>
      </c>
      <c r="R254" s="26"/>
    </row>
    <row r="255" spans="2:18" x14ac:dyDescent="0.25">
      <c r="B255" s="19">
        <v>44531</v>
      </c>
      <c r="C255" s="5">
        <v>50.207500000000003</v>
      </c>
      <c r="D255" s="5">
        <v>55.524100000000004</v>
      </c>
      <c r="E255" s="5">
        <v>56.032700000000006</v>
      </c>
      <c r="F255" s="5">
        <v>35.389400000000002</v>
      </c>
      <c r="G255" s="5">
        <v>37.773099999999999</v>
      </c>
      <c r="H255" s="5">
        <v>52.455500000000001</v>
      </c>
      <c r="I255" s="26"/>
      <c r="J255" s="19">
        <v>44531</v>
      </c>
      <c r="K255" s="5">
        <v>20621.095999999994</v>
      </c>
      <c r="L255" s="5">
        <v>21413.5275</v>
      </c>
      <c r="M255" s="5">
        <v>20429.332000000006</v>
      </c>
      <c r="N255" s="5">
        <v>21330.416499999999</v>
      </c>
      <c r="O255" s="5">
        <v>22606.268899999999</v>
      </c>
      <c r="P255" s="5">
        <v>21634.1378</v>
      </c>
      <c r="R255" s="26"/>
    </row>
    <row r="256" spans="2:18" x14ac:dyDescent="0.25">
      <c r="B256" s="27"/>
      <c r="J256" s="27"/>
    </row>
    <row r="257" spans="2:10" x14ac:dyDescent="0.25">
      <c r="B257" s="27"/>
      <c r="J257" s="27"/>
    </row>
    <row r="258" spans="2:10" x14ac:dyDescent="0.25">
      <c r="B258" s="27"/>
      <c r="J258" s="27"/>
    </row>
    <row r="259" spans="2:10" x14ac:dyDescent="0.25">
      <c r="B259" s="27"/>
      <c r="J259" s="27"/>
    </row>
    <row r="260" spans="2:10" x14ac:dyDescent="0.25">
      <c r="B260" s="27"/>
      <c r="J260" s="27"/>
    </row>
    <row r="261" spans="2:10" x14ac:dyDescent="0.25">
      <c r="B261" s="27"/>
      <c r="J261" s="27"/>
    </row>
    <row r="262" spans="2:10" x14ac:dyDescent="0.25">
      <c r="B262" s="27"/>
      <c r="J262" s="27"/>
    </row>
    <row r="263" spans="2:10" x14ac:dyDescent="0.25">
      <c r="B263" s="27"/>
      <c r="J263" s="27"/>
    </row>
    <row r="264" spans="2:10" x14ac:dyDescent="0.25">
      <c r="B264" s="27"/>
      <c r="J264" s="27"/>
    </row>
    <row r="265" spans="2:10" x14ac:dyDescent="0.25">
      <c r="B265" s="27"/>
      <c r="J265" s="27"/>
    </row>
    <row r="266" spans="2:10" x14ac:dyDescent="0.25">
      <c r="B266" s="27"/>
      <c r="J266" s="27"/>
    </row>
    <row r="267" spans="2:10" x14ac:dyDescent="0.25">
      <c r="B267" s="27"/>
      <c r="J267" s="27"/>
    </row>
    <row r="268" spans="2:10" x14ac:dyDescent="0.25">
      <c r="B268" s="27"/>
      <c r="J268" s="27"/>
    </row>
    <row r="269" spans="2:10" x14ac:dyDescent="0.25">
      <c r="B269" s="27"/>
      <c r="J269" s="27"/>
    </row>
    <row r="270" spans="2:10" x14ac:dyDescent="0.25">
      <c r="B270" s="27"/>
      <c r="J270" s="27"/>
    </row>
    <row r="271" spans="2:10" x14ac:dyDescent="0.25">
      <c r="B271" s="27"/>
      <c r="J271" s="27"/>
    </row>
    <row r="272" spans="2:10" x14ac:dyDescent="0.25">
      <c r="B272" s="27"/>
      <c r="J272" s="27"/>
    </row>
    <row r="273" spans="2:10" x14ac:dyDescent="0.25">
      <c r="B273" s="27"/>
      <c r="J273" s="27"/>
    </row>
    <row r="274" spans="2:10" x14ac:dyDescent="0.25">
      <c r="B274" s="27"/>
      <c r="J274" s="27"/>
    </row>
    <row r="275" spans="2:10" x14ac:dyDescent="0.25">
      <c r="B275" s="27"/>
      <c r="J275" s="27"/>
    </row>
    <row r="276" spans="2:10" x14ac:dyDescent="0.25">
      <c r="B276" s="27"/>
      <c r="J276" s="27"/>
    </row>
    <row r="277" spans="2:10" x14ac:dyDescent="0.25">
      <c r="B277" s="27"/>
      <c r="J277" s="27"/>
    </row>
    <row r="278" spans="2:10" x14ac:dyDescent="0.25">
      <c r="B278" s="27"/>
      <c r="J278" s="27"/>
    </row>
    <row r="279" spans="2:10" x14ac:dyDescent="0.25">
      <c r="B279" s="27"/>
      <c r="J279" s="27"/>
    </row>
    <row r="280" spans="2:10" x14ac:dyDescent="0.25">
      <c r="B280" s="27"/>
      <c r="J280" s="27"/>
    </row>
    <row r="281" spans="2:10" x14ac:dyDescent="0.25">
      <c r="B281" s="27"/>
      <c r="J281" s="27"/>
    </row>
    <row r="282" spans="2:10" x14ac:dyDescent="0.25">
      <c r="B282" s="27"/>
      <c r="J282" s="27"/>
    </row>
    <row r="283" spans="2:10" x14ac:dyDescent="0.25">
      <c r="B283" s="27"/>
      <c r="J283" s="27"/>
    </row>
    <row r="284" spans="2:10" x14ac:dyDescent="0.25">
      <c r="B284" s="27"/>
      <c r="J284" s="27"/>
    </row>
    <row r="285" spans="2:10" x14ac:dyDescent="0.25">
      <c r="B285" s="27"/>
      <c r="J285" s="27"/>
    </row>
    <row r="286" spans="2:10" x14ac:dyDescent="0.25">
      <c r="B286" s="27"/>
      <c r="J286" s="27"/>
    </row>
    <row r="287" spans="2:10" x14ac:dyDescent="0.25">
      <c r="B287" s="27"/>
      <c r="J287" s="27"/>
    </row>
    <row r="288" spans="2:10" x14ac:dyDescent="0.25">
      <c r="B288" s="27"/>
      <c r="J288" s="27"/>
    </row>
    <row r="289" spans="2:10" x14ac:dyDescent="0.25">
      <c r="B289" s="27"/>
      <c r="J289" s="27"/>
    </row>
    <row r="290" spans="2:10" x14ac:dyDescent="0.25">
      <c r="B290" s="27"/>
      <c r="J290" s="27"/>
    </row>
    <row r="291" spans="2:10" x14ac:dyDescent="0.25">
      <c r="B291" s="27"/>
      <c r="J291" s="27"/>
    </row>
    <row r="292" spans="2:10" x14ac:dyDescent="0.25">
      <c r="B292" s="27"/>
      <c r="J292" s="27"/>
    </row>
    <row r="293" spans="2:10" x14ac:dyDescent="0.25">
      <c r="B293" s="27"/>
      <c r="J293" s="27"/>
    </row>
    <row r="294" spans="2:10" x14ac:dyDescent="0.25">
      <c r="B294" s="27"/>
      <c r="J294" s="27"/>
    </row>
    <row r="295" spans="2:10" x14ac:dyDescent="0.25">
      <c r="B295" s="27"/>
      <c r="J295" s="27"/>
    </row>
    <row r="296" spans="2:10" x14ac:dyDescent="0.25">
      <c r="B296" s="27"/>
      <c r="J296" s="27"/>
    </row>
    <row r="297" spans="2:10" x14ac:dyDescent="0.25">
      <c r="B297" s="27"/>
      <c r="J297" s="27"/>
    </row>
    <row r="298" spans="2:10" x14ac:dyDescent="0.25">
      <c r="B298" s="27"/>
      <c r="J298" s="27"/>
    </row>
    <row r="299" spans="2:10" x14ac:dyDescent="0.25">
      <c r="B299" s="27"/>
      <c r="J299" s="27"/>
    </row>
    <row r="300" spans="2:10" x14ac:dyDescent="0.25">
      <c r="B300" s="27"/>
      <c r="J300" s="27"/>
    </row>
    <row r="301" spans="2:10" x14ac:dyDescent="0.25">
      <c r="B301" s="27"/>
      <c r="J301" s="27"/>
    </row>
    <row r="302" spans="2:10" x14ac:dyDescent="0.25">
      <c r="B302" s="27"/>
      <c r="J302" s="27"/>
    </row>
    <row r="303" spans="2:10" x14ac:dyDescent="0.25">
      <c r="B303" s="27"/>
      <c r="J303" s="27"/>
    </row>
    <row r="304" spans="2:10" x14ac:dyDescent="0.25">
      <c r="B304" s="27"/>
      <c r="J304" s="27"/>
    </row>
    <row r="305" spans="2:10" x14ac:dyDescent="0.25">
      <c r="B305" s="27"/>
      <c r="J305" s="27"/>
    </row>
    <row r="306" spans="2:10" x14ac:dyDescent="0.25">
      <c r="B306" s="27"/>
      <c r="J306" s="27"/>
    </row>
    <row r="307" spans="2:10" x14ac:dyDescent="0.25">
      <c r="B307" s="27"/>
      <c r="J307" s="27"/>
    </row>
    <row r="308" spans="2:10" x14ac:dyDescent="0.25">
      <c r="B308" s="27"/>
      <c r="J308" s="27"/>
    </row>
    <row r="309" spans="2:10" x14ac:dyDescent="0.25">
      <c r="B309" s="27"/>
      <c r="J309" s="27"/>
    </row>
    <row r="310" spans="2:10" x14ac:dyDescent="0.25">
      <c r="B310" s="27"/>
      <c r="J310" s="27"/>
    </row>
    <row r="311" spans="2:10" x14ac:dyDescent="0.25">
      <c r="B311" s="27"/>
      <c r="J311" s="27"/>
    </row>
    <row r="312" spans="2:10" x14ac:dyDescent="0.25">
      <c r="B312" s="27"/>
      <c r="J312" s="27"/>
    </row>
    <row r="313" spans="2:10" x14ac:dyDescent="0.25">
      <c r="B313" s="27"/>
      <c r="J313" s="27"/>
    </row>
    <row r="314" spans="2:10" x14ac:dyDescent="0.25">
      <c r="B314" s="27"/>
      <c r="J314" s="27"/>
    </row>
    <row r="315" spans="2:10" x14ac:dyDescent="0.25">
      <c r="B315" s="27"/>
      <c r="J315" s="27"/>
    </row>
    <row r="316" spans="2:10" x14ac:dyDescent="0.25">
      <c r="B316" s="27"/>
      <c r="J316" s="27"/>
    </row>
    <row r="317" spans="2:10" x14ac:dyDescent="0.25">
      <c r="B317" s="27"/>
      <c r="J317" s="27"/>
    </row>
    <row r="318" spans="2:10" x14ac:dyDescent="0.25">
      <c r="B318" s="27"/>
      <c r="J318" s="27"/>
    </row>
    <row r="319" spans="2:10" x14ac:dyDescent="0.25">
      <c r="B319" s="27"/>
      <c r="J319" s="27"/>
    </row>
    <row r="320" spans="2:10" x14ac:dyDescent="0.25">
      <c r="B320" s="27"/>
      <c r="J320" s="27"/>
    </row>
    <row r="321" spans="2:10" x14ac:dyDescent="0.25">
      <c r="B321" s="27"/>
      <c r="J321" s="27"/>
    </row>
    <row r="322" spans="2:10" x14ac:dyDescent="0.25">
      <c r="B322" s="27"/>
      <c r="J322" s="27"/>
    </row>
    <row r="323" spans="2:10" x14ac:dyDescent="0.25">
      <c r="B323" s="27"/>
      <c r="J323" s="27"/>
    </row>
    <row r="324" spans="2:10" x14ac:dyDescent="0.25">
      <c r="B324" s="27"/>
      <c r="J324" s="27"/>
    </row>
    <row r="325" spans="2:10" x14ac:dyDescent="0.25">
      <c r="B325" s="27"/>
      <c r="J325" s="27"/>
    </row>
    <row r="326" spans="2:10" x14ac:dyDescent="0.25">
      <c r="B326" s="27"/>
      <c r="J326" s="27"/>
    </row>
    <row r="327" spans="2:10" x14ac:dyDescent="0.25">
      <c r="B327" s="27"/>
      <c r="J327" s="27"/>
    </row>
    <row r="328" spans="2:10" x14ac:dyDescent="0.25">
      <c r="B328" s="27"/>
      <c r="J328" s="27"/>
    </row>
    <row r="329" spans="2:10" x14ac:dyDescent="0.25">
      <c r="B329" s="27"/>
      <c r="J329" s="27"/>
    </row>
    <row r="330" spans="2:10" x14ac:dyDescent="0.25">
      <c r="B330" s="27"/>
      <c r="J330" s="27"/>
    </row>
    <row r="331" spans="2:10" x14ac:dyDescent="0.25">
      <c r="B331" s="27"/>
      <c r="J331" s="27"/>
    </row>
    <row r="332" spans="2:10" x14ac:dyDescent="0.25">
      <c r="B332" s="27"/>
      <c r="J332" s="27"/>
    </row>
    <row r="333" spans="2:10" x14ac:dyDescent="0.25">
      <c r="B333" s="27"/>
      <c r="J333" s="27"/>
    </row>
    <row r="334" spans="2:10" x14ac:dyDescent="0.25">
      <c r="B334" s="27"/>
      <c r="J334" s="27"/>
    </row>
    <row r="335" spans="2:10" x14ac:dyDescent="0.25">
      <c r="B335" s="27"/>
      <c r="J335" s="27"/>
    </row>
    <row r="336" spans="2:10" x14ac:dyDescent="0.25">
      <c r="B336" s="27"/>
      <c r="J336" s="27"/>
    </row>
    <row r="337" spans="2:10" x14ac:dyDescent="0.25">
      <c r="B337" s="27"/>
      <c r="J337" s="27"/>
    </row>
    <row r="338" spans="2:10" x14ac:dyDescent="0.25">
      <c r="B338" s="27"/>
      <c r="J338" s="27"/>
    </row>
    <row r="339" spans="2:10" x14ac:dyDescent="0.25">
      <c r="B339" s="27"/>
      <c r="J339" s="27"/>
    </row>
    <row r="340" spans="2:10" x14ac:dyDescent="0.25">
      <c r="B340" s="27"/>
      <c r="J340" s="27"/>
    </row>
    <row r="341" spans="2:10" x14ac:dyDescent="0.25">
      <c r="B341" s="27"/>
      <c r="J341" s="27"/>
    </row>
    <row r="342" spans="2:10" x14ac:dyDescent="0.25">
      <c r="B342" s="27"/>
      <c r="J342" s="27"/>
    </row>
    <row r="343" spans="2:10" x14ac:dyDescent="0.25">
      <c r="B343" s="27"/>
      <c r="J343" s="27"/>
    </row>
    <row r="344" spans="2:10" x14ac:dyDescent="0.25">
      <c r="B344" s="27"/>
      <c r="J344" s="27"/>
    </row>
    <row r="345" spans="2:10" x14ac:dyDescent="0.25">
      <c r="B345" s="27"/>
      <c r="J345" s="27"/>
    </row>
    <row r="346" spans="2:10" x14ac:dyDescent="0.25">
      <c r="B346" s="27"/>
      <c r="J346" s="27"/>
    </row>
    <row r="347" spans="2:10" x14ac:dyDescent="0.25">
      <c r="B347" s="27"/>
      <c r="J347" s="27"/>
    </row>
    <row r="348" spans="2:10" x14ac:dyDescent="0.25">
      <c r="B348" s="27"/>
      <c r="J348" s="27"/>
    </row>
    <row r="349" spans="2:10" x14ac:dyDescent="0.25">
      <c r="B349" s="27"/>
      <c r="J349" s="27"/>
    </row>
    <row r="350" spans="2:10" x14ac:dyDescent="0.25">
      <c r="B350" s="27"/>
      <c r="J350" s="27"/>
    </row>
    <row r="351" spans="2:10" x14ac:dyDescent="0.25">
      <c r="B351" s="27"/>
      <c r="J351" s="27"/>
    </row>
    <row r="352" spans="2:10" x14ac:dyDescent="0.25">
      <c r="B352" s="27"/>
      <c r="J352" s="27"/>
    </row>
    <row r="353" spans="2:10" x14ac:dyDescent="0.25">
      <c r="B353" s="27"/>
      <c r="J353" s="27"/>
    </row>
    <row r="354" spans="2:10" x14ac:dyDescent="0.25">
      <c r="B354" s="27"/>
      <c r="J354" s="27"/>
    </row>
    <row r="355" spans="2:10" x14ac:dyDescent="0.25">
      <c r="B355" s="27"/>
      <c r="J355" s="27"/>
    </row>
  </sheetData>
  <mergeCells count="4">
    <mergeCell ref="B2:B3"/>
    <mergeCell ref="C2:H2"/>
    <mergeCell ref="J2:J3"/>
    <mergeCell ref="K2:P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LULC - Subbs</vt:lpstr>
      <vt:lpstr>Transition Amaozn</vt:lpstr>
      <vt:lpstr>Unready Time Series (P and ET)</vt:lpstr>
      <vt:lpstr>Organized Data (P and ET)- Subs</vt:lpstr>
      <vt:lpstr>P Accumulated</vt:lpstr>
      <vt:lpstr>ET Accumulated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Filgueiras</dc:creator>
  <cp:lastModifiedBy>Eduarda Filgueiras</cp:lastModifiedBy>
  <dcterms:created xsi:type="dcterms:W3CDTF">2023-09-25T21:32:11Z</dcterms:created>
  <dcterms:modified xsi:type="dcterms:W3CDTF">2023-09-25T21:53:27Z</dcterms:modified>
</cp:coreProperties>
</file>