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13_ncr:11_{60C34604-EF07-44AA-9DDE-788E13296D50}" xr6:coauthVersionLast="47" xr6:coauthVersionMax="47" xr10:uidLastSave="{00000000-0000-0000-0000-000000000000}"/>
  <bookViews>
    <workbookView xWindow="-120" yWindow="-120" windowWidth="38640" windowHeight="2124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8" l="1"/>
  <c r="F24" i="18" s="1"/>
  <c r="F13" i="17"/>
  <c r="F12" i="17"/>
  <c r="F18" i="17" s="1"/>
  <c r="F19" i="17" s="1"/>
  <c r="F20" i="17" s="1"/>
  <c r="F21" i="17" s="1"/>
  <c r="F26" i="18" l="1"/>
  <c r="F27" i="17"/>
  <c r="F30" i="17" s="1"/>
  <c r="F31" i="17" s="1"/>
  <c r="F32" i="17" s="1"/>
  <c r="F22" i="17"/>
  <c r="F14" i="17"/>
  <c r="F15" i="17"/>
  <c r="F16" i="17"/>
  <c r="F28" i="17" s="1"/>
  <c r="F24" i="17"/>
  <c r="F25" i="17" s="1"/>
  <c r="F26" i="17" s="1"/>
  <c r="C6" i="17" l="1" a="1"/>
  <c r="C6" i="17" s="1"/>
  <c r="I7" i="17" s="1"/>
  <c r="I35" i="17" s="1"/>
  <c r="I7" i="18" l="1"/>
  <c r="I22"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20" i="18" l="1"/>
  <c r="I21" i="18"/>
  <c r="I18" i="18"/>
  <c r="I19" i="18"/>
  <c r="I17"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6" i="18"/>
  <c r="I14" i="18"/>
  <c r="I9" i="18"/>
  <c r="I27" i="18"/>
  <c r="I11" i="18"/>
  <c r="J7" i="18"/>
  <c r="J22" i="18" s="1"/>
  <c r="I13" i="18"/>
  <c r="I24" i="18"/>
  <c r="I25" i="18"/>
  <c r="I12" i="18"/>
  <c r="I15" i="18"/>
  <c r="I16" i="18"/>
  <c r="I23" i="18"/>
  <c r="I28" i="18"/>
  <c r="J20" i="18" l="1"/>
  <c r="J21" i="18"/>
  <c r="J18" i="18"/>
  <c r="J19" i="18"/>
  <c r="J17" i="18"/>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24" i="18"/>
  <c r="J11" i="18"/>
  <c r="K7" i="18"/>
  <c r="K22" i="18" s="1"/>
  <c r="J28" i="18"/>
  <c r="J16" i="18"/>
  <c r="J12" i="18"/>
  <c r="J26" i="18"/>
  <c r="J13" i="18"/>
  <c r="J9" i="18"/>
  <c r="J25" i="18"/>
  <c r="J23" i="18"/>
  <c r="J27" i="18"/>
  <c r="K20" i="18" l="1"/>
  <c r="K21" i="18"/>
  <c r="K18" i="18"/>
  <c r="K19" i="18"/>
  <c r="K17" i="18"/>
  <c r="K11" i="18"/>
  <c r="K12" i="18"/>
  <c r="K28"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4" i="18"/>
  <c r="K26" i="18"/>
  <c r="K9" i="18"/>
  <c r="K13" i="18"/>
  <c r="K14" i="18"/>
  <c r="K16" i="18"/>
  <c r="K15" i="18"/>
  <c r="L7" i="18"/>
  <c r="L22" i="18" s="1"/>
  <c r="K23" i="18"/>
  <c r="K25" i="18"/>
  <c r="K27" i="18"/>
  <c r="L20" i="18" l="1"/>
  <c r="L21" i="18"/>
  <c r="L18" i="18"/>
  <c r="L19" i="18"/>
  <c r="L17" i="18"/>
  <c r="M35" i="17"/>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7" i="18"/>
  <c r="L23" i="18"/>
  <c r="L25" i="18"/>
  <c r="L9" i="18"/>
  <c r="M7" i="18"/>
  <c r="M22" i="18" s="1"/>
  <c r="L16" i="18"/>
  <c r="L11" i="18"/>
  <c r="L13" i="18"/>
  <c r="L24" i="18"/>
  <c r="L28" i="18"/>
  <c r="L14" i="18"/>
  <c r="L12" i="18"/>
  <c r="L26" i="18"/>
  <c r="L15" i="18"/>
  <c r="M20" i="18" l="1"/>
  <c r="M21" i="18"/>
  <c r="M18" i="18"/>
  <c r="M19" i="18"/>
  <c r="M17" i="18"/>
  <c r="N11" i="17"/>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M12" i="18"/>
  <c r="M13" i="18"/>
  <c r="M27" i="18"/>
  <c r="M11" i="18"/>
  <c r="M24" i="18"/>
  <c r="M26" i="18"/>
  <c r="M28" i="18"/>
  <c r="M15" i="18"/>
  <c r="M16" i="18"/>
  <c r="M25" i="18"/>
  <c r="M14" i="18"/>
  <c r="N7" i="18"/>
  <c r="N22" i="18" s="1"/>
  <c r="M9" i="18"/>
  <c r="M23" i="18"/>
  <c r="N20" i="18" l="1"/>
  <c r="N21" i="18"/>
  <c r="N18" i="18"/>
  <c r="N19" i="18"/>
  <c r="N17" i="18"/>
  <c r="O12" i="17"/>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12" i="18"/>
  <c r="N27" i="18"/>
  <c r="N14" i="18"/>
  <c r="N16" i="18"/>
  <c r="N9" i="18"/>
  <c r="N15" i="18"/>
  <c r="N11" i="18"/>
  <c r="N25" i="18"/>
  <c r="N26" i="18"/>
  <c r="N28" i="18"/>
  <c r="O7" i="18"/>
  <c r="O22" i="18" s="1"/>
  <c r="N13" i="18"/>
  <c r="N23" i="18"/>
  <c r="N24" i="18"/>
  <c r="O20" i="18" l="1"/>
  <c r="O21" i="18"/>
  <c r="O18" i="18"/>
  <c r="O19" i="18"/>
  <c r="O17" i="18"/>
  <c r="P15" i="17"/>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5" i="18"/>
  <c r="P7" i="18"/>
  <c r="O27" i="18"/>
  <c r="O9" i="18"/>
  <c r="O28" i="18"/>
  <c r="O11" i="18"/>
  <c r="O15" i="18"/>
  <c r="O16" i="18"/>
  <c r="O26" i="18"/>
  <c r="O12" i="18"/>
  <c r="O24" i="18"/>
  <c r="O14" i="18"/>
  <c r="O23" i="18"/>
  <c r="P22" i="18" l="1"/>
  <c r="P23" i="18"/>
  <c r="P20" i="18"/>
  <c r="P21" i="18"/>
  <c r="P18" i="18"/>
  <c r="P19" i="18"/>
  <c r="P17" i="18"/>
  <c r="Q34" i="17"/>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13" i="18"/>
  <c r="Q7" i="18"/>
  <c r="Q22" i="18" s="1"/>
  <c r="P16" i="18"/>
  <c r="P27" i="18"/>
  <c r="P28" i="18"/>
  <c r="P15" i="18"/>
  <c r="P12" i="18"/>
  <c r="P9" i="18"/>
  <c r="P24" i="18"/>
  <c r="P25" i="18"/>
  <c r="P6" i="18"/>
  <c r="P11" i="18"/>
  <c r="P26" i="18"/>
  <c r="Q20" i="18" l="1"/>
  <c r="Q21" i="18"/>
  <c r="Q18" i="18"/>
  <c r="Q19" i="18"/>
  <c r="Q17" i="18"/>
  <c r="R21" i="17"/>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Q25" i="18"/>
  <c r="Q26" i="18"/>
  <c r="Q28" i="18"/>
  <c r="Q15" i="18"/>
  <c r="Q27" i="18"/>
  <c r="Q13" i="18"/>
  <c r="Q14" i="18"/>
  <c r="R7" i="18"/>
  <c r="R22" i="18" s="1"/>
  <c r="Q9" i="18"/>
  <c r="Q16" i="18"/>
  <c r="Q24" i="18"/>
  <c r="Q12" i="18"/>
  <c r="Q11" i="18"/>
  <c r="Q23" i="18"/>
  <c r="S20" i="17" l="1"/>
  <c r="R20" i="18"/>
  <c r="R21" i="18"/>
  <c r="R18" i="18"/>
  <c r="R19" i="18"/>
  <c r="R17" i="18"/>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11" i="18"/>
  <c r="R26" i="18"/>
  <c r="R12" i="18"/>
  <c r="R25" i="18"/>
  <c r="R24" i="18"/>
  <c r="R14" i="18"/>
  <c r="R13" i="18"/>
  <c r="R27" i="18"/>
  <c r="R9" i="18"/>
  <c r="S7" i="18"/>
  <c r="S22" i="18" s="1"/>
  <c r="R23" i="18"/>
  <c r="R28" i="18"/>
  <c r="S20" i="18" l="1"/>
  <c r="S21" i="18"/>
  <c r="S18" i="18"/>
  <c r="S19" i="18"/>
  <c r="S17" i="18"/>
  <c r="T18" i="17"/>
  <c r="T15"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22" i="18" s="1"/>
  <c r="S12" i="18"/>
  <c r="S24" i="18"/>
  <c r="S26" i="18"/>
  <c r="S9" i="18"/>
  <c r="S28" i="18"/>
  <c r="S11" i="18"/>
  <c r="S14" i="18"/>
  <c r="S16" i="18"/>
  <c r="S15" i="18"/>
  <c r="S13" i="18"/>
  <c r="S23" i="18"/>
  <c r="S25" i="18"/>
  <c r="S27" i="18"/>
  <c r="T20" i="18" l="1"/>
  <c r="T21" i="18"/>
  <c r="T18" i="18"/>
  <c r="T19" i="18"/>
  <c r="T17" i="18"/>
  <c r="U11" i="17"/>
  <c r="U17" i="17"/>
  <c r="U15" i="17"/>
  <c r="U31" i="17"/>
  <c r="U35" i="17"/>
  <c r="U19" i="17"/>
  <c r="U32" i="17"/>
  <c r="U18" i="17"/>
  <c r="U24" i="17"/>
  <c r="U34" i="17"/>
  <c r="V7" i="17"/>
  <c r="V33" i="17" s="1"/>
  <c r="U21" i="17"/>
  <c r="U22" i="17"/>
  <c r="U25" i="17"/>
  <c r="U28" i="17"/>
  <c r="U16" i="17"/>
  <c r="U14" i="17"/>
  <c r="U26" i="17"/>
  <c r="U27" i="17"/>
  <c r="U29" i="17"/>
  <c r="U12" i="17"/>
  <c r="U13" i="17"/>
  <c r="U9" i="17"/>
  <c r="U23" i="17"/>
  <c r="U20" i="17"/>
  <c r="U33" i="17"/>
  <c r="T24" i="18"/>
  <c r="T14" i="18"/>
  <c r="T28" i="18"/>
  <c r="T11" i="18"/>
  <c r="U7" i="18"/>
  <c r="U22" i="18" s="1"/>
  <c r="T25" i="18"/>
  <c r="T13" i="18"/>
  <c r="T12" i="18"/>
  <c r="T23" i="18"/>
  <c r="T27" i="18"/>
  <c r="T16" i="18"/>
  <c r="T9" i="18"/>
  <c r="T26" i="18"/>
  <c r="T15" i="18"/>
  <c r="U20" i="18" l="1"/>
  <c r="U21" i="18"/>
  <c r="U18" i="18"/>
  <c r="U19" i="18"/>
  <c r="U17" i="18"/>
  <c r="V11" i="17"/>
  <c r="V16" i="17"/>
  <c r="V25" i="17"/>
  <c r="V24" i="17"/>
  <c r="V34" i="17"/>
  <c r="V22" i="17"/>
  <c r="V30" i="17"/>
  <c r="V14" i="17"/>
  <c r="W7" i="17"/>
  <c r="W29" i="17" s="1"/>
  <c r="V28" i="17"/>
  <c r="V15" i="17"/>
  <c r="V17" i="17"/>
  <c r="V23" i="17"/>
  <c r="V27" i="17"/>
  <c r="V31" i="17"/>
  <c r="V35" i="17"/>
  <c r="V13" i="17"/>
  <c r="V21" i="17"/>
  <c r="V26" i="17"/>
  <c r="V32" i="17"/>
  <c r="V9" i="17"/>
  <c r="V12" i="17"/>
  <c r="V20" i="17"/>
  <c r="V18" i="17"/>
  <c r="V19" i="17"/>
  <c r="V29" i="17"/>
  <c r="U14" i="18"/>
  <c r="U12" i="18"/>
  <c r="U27" i="18"/>
  <c r="U9" i="18"/>
  <c r="U13" i="18"/>
  <c r="U16" i="18"/>
  <c r="U25" i="18"/>
  <c r="U28" i="18"/>
  <c r="U11" i="18"/>
  <c r="U15" i="18"/>
  <c r="U23" i="18"/>
  <c r="U24" i="18"/>
  <c r="V7" i="18"/>
  <c r="V22" i="18" s="1"/>
  <c r="U26" i="18"/>
  <c r="V20" i="18" l="1"/>
  <c r="V21" i="18"/>
  <c r="V18" i="18"/>
  <c r="V19" i="18"/>
  <c r="V17" i="18"/>
  <c r="W16" i="17"/>
  <c r="W12" i="17"/>
  <c r="W17" i="17"/>
  <c r="W21" i="17"/>
  <c r="W23" i="17"/>
  <c r="W18" i="17"/>
  <c r="W22" i="17"/>
  <c r="W28" i="17"/>
  <c r="W14" i="17"/>
  <c r="W27" i="17"/>
  <c r="W30" i="17"/>
  <c r="W24" i="17"/>
  <c r="W9" i="17"/>
  <c r="W11" i="17"/>
  <c r="W15" i="17"/>
  <c r="W26" i="17"/>
  <c r="W6" i="17"/>
  <c r="W31" i="17"/>
  <c r="X7" i="17"/>
  <c r="X32" i="17" s="1"/>
  <c r="W13" i="17"/>
  <c r="W33" i="17"/>
  <c r="W19" i="17"/>
  <c r="W32" i="17"/>
  <c r="W20" i="17"/>
  <c r="W34" i="17"/>
  <c r="W35" i="17"/>
  <c r="W25" i="17"/>
  <c r="V12" i="18"/>
  <c r="V9" i="18"/>
  <c r="V14" i="18"/>
  <c r="V25" i="18"/>
  <c r="V26" i="18"/>
  <c r="V28" i="18"/>
  <c r="V11" i="18"/>
  <c r="V16" i="18"/>
  <c r="V23" i="18"/>
  <c r="V13" i="18"/>
  <c r="W7" i="18"/>
  <c r="W22" i="18" s="1"/>
  <c r="V15" i="18"/>
  <c r="V24" i="18"/>
  <c r="V27" i="18"/>
  <c r="W20" i="18" l="1"/>
  <c r="W21" i="18"/>
  <c r="W18" i="18"/>
  <c r="W19" i="18"/>
  <c r="W17" i="18"/>
  <c r="X27" i="17"/>
  <c r="Y7" i="17"/>
  <c r="Y24" i="17" s="1"/>
  <c r="X12" i="17"/>
  <c r="X19" i="17"/>
  <c r="X24" i="17"/>
  <c r="X20" i="17"/>
  <c r="X34" i="17"/>
  <c r="X33" i="17"/>
  <c r="X35" i="17"/>
  <c r="X21" i="17"/>
  <c r="X17" i="17"/>
  <c r="X28" i="17"/>
  <c r="X29" i="17"/>
  <c r="X25" i="17"/>
  <c r="X14" i="17"/>
  <c r="X22" i="17"/>
  <c r="X11" i="17"/>
  <c r="X26" i="17"/>
  <c r="X15" i="17"/>
  <c r="X30" i="17"/>
  <c r="X18" i="17"/>
  <c r="X31" i="17"/>
  <c r="X16" i="17"/>
  <c r="X13" i="17"/>
  <c r="X9" i="17"/>
  <c r="X23" i="17"/>
  <c r="W24" i="18"/>
  <c r="W16" i="18"/>
  <c r="W26" i="18"/>
  <c r="W23" i="18"/>
  <c r="W15" i="18"/>
  <c r="X7" i="18"/>
  <c r="X22" i="18" s="1"/>
  <c r="W6" i="18"/>
  <c r="W14" i="18"/>
  <c r="W9" i="18"/>
  <c r="W12" i="18"/>
  <c r="W25" i="18"/>
  <c r="W27" i="18"/>
  <c r="W11" i="18"/>
  <c r="W13" i="18"/>
  <c r="W28" i="18"/>
  <c r="Y28" i="17"/>
  <c r="Y29" i="17" l="1"/>
  <c r="Y31" i="17"/>
  <c r="Y33" i="17"/>
  <c r="Y35" i="17"/>
  <c r="X20" i="18"/>
  <c r="X21" i="18"/>
  <c r="Y32" i="17"/>
  <c r="Y27" i="17"/>
  <c r="Z7" i="17"/>
  <c r="Z19" i="17" s="1"/>
  <c r="Y13" i="17"/>
  <c r="Y14" i="17"/>
  <c r="Y16" i="17"/>
  <c r="Y17" i="17"/>
  <c r="Y21" i="17"/>
  <c r="Y9" i="17"/>
  <c r="Y11" i="17"/>
  <c r="Y15" i="17"/>
  <c r="Y18" i="17"/>
  <c r="Y30" i="17"/>
  <c r="X18" i="18"/>
  <c r="X19" i="18"/>
  <c r="Y22" i="17"/>
  <c r="Y25" i="17"/>
  <c r="Y23" i="17"/>
  <c r="Y26" i="17"/>
  <c r="Y19" i="17"/>
  <c r="Y34" i="17"/>
  <c r="Y12" i="17"/>
  <c r="Y20" i="17"/>
  <c r="X17" i="18"/>
  <c r="X13" i="18"/>
  <c r="X28" i="18"/>
  <c r="X23" i="18"/>
  <c r="X11" i="18"/>
  <c r="X16" i="18"/>
  <c r="X15" i="18"/>
  <c r="X27" i="18"/>
  <c r="X24" i="18"/>
  <c r="X25" i="18"/>
  <c r="X14" i="18"/>
  <c r="Y7" i="18"/>
  <c r="Y22" i="18" s="1"/>
  <c r="X12" i="18"/>
  <c r="X9" i="18"/>
  <c r="X26" i="18"/>
  <c r="Z24" i="17" l="1"/>
  <c r="Z27" i="17"/>
  <c r="Z26" i="17"/>
  <c r="Z28" i="17"/>
  <c r="Z29" i="17"/>
  <c r="Z30" i="17"/>
  <c r="Z31" i="17"/>
  <c r="Z32" i="17"/>
  <c r="Z33" i="17"/>
  <c r="Z34" i="17"/>
  <c r="Z35" i="17"/>
  <c r="Z9" i="17"/>
  <c r="Z15" i="17"/>
  <c r="Z11" i="17"/>
  <c r="Z20" i="17"/>
  <c r="AA7" i="17"/>
  <c r="AA33" i="17" s="1"/>
  <c r="Z12" i="17"/>
  <c r="Z13" i="17"/>
  <c r="Z14" i="17"/>
  <c r="Z16" i="17"/>
  <c r="Z17" i="17"/>
  <c r="Z25" i="17"/>
  <c r="Z21" i="17"/>
  <c r="Z18" i="17"/>
  <c r="Z22" i="17"/>
  <c r="Z23" i="17"/>
  <c r="Y20" i="18"/>
  <c r="Y21" i="18"/>
  <c r="Y18" i="18"/>
  <c r="Y19" i="18"/>
  <c r="Y17" i="18"/>
  <c r="Y25" i="18"/>
  <c r="Y9" i="18"/>
  <c r="Y16" i="18"/>
  <c r="Y12" i="18"/>
  <c r="Y11" i="18"/>
  <c r="Z7" i="18"/>
  <c r="Z22" i="18" s="1"/>
  <c r="Y26" i="18"/>
  <c r="Y28" i="18"/>
  <c r="Y24" i="18"/>
  <c r="Y27" i="18"/>
  <c r="Y13" i="18"/>
  <c r="Y15" i="18"/>
  <c r="Y23" i="18"/>
  <c r="Y14" i="18"/>
  <c r="AA35" i="17" l="1"/>
  <c r="AA14" i="17"/>
  <c r="AA9" i="17"/>
  <c r="AA28" i="17"/>
  <c r="AA19" i="17"/>
  <c r="AB7" i="17"/>
  <c r="AB29" i="17" s="1"/>
  <c r="AA13" i="17"/>
  <c r="AA20" i="17"/>
  <c r="AA25" i="17"/>
  <c r="AA23" i="17"/>
  <c r="AA16" i="17"/>
  <c r="AA17" i="17"/>
  <c r="AA21" i="17"/>
  <c r="AA29" i="17"/>
  <c r="AA18" i="17"/>
  <c r="AA22" i="17"/>
  <c r="AA26" i="17"/>
  <c r="AA27" i="17"/>
  <c r="AA11" i="17"/>
  <c r="AA15" i="17"/>
  <c r="AA24" i="17"/>
  <c r="AA34" i="17"/>
  <c r="AA30" i="17"/>
  <c r="AA31" i="17"/>
  <c r="AA32" i="17"/>
  <c r="AA12" i="17"/>
  <c r="Z20" i="18"/>
  <c r="Z21" i="18"/>
  <c r="Z18" i="18"/>
  <c r="Z19" i="18"/>
  <c r="Z17" i="18"/>
  <c r="Z16" i="18"/>
  <c r="Z25" i="18"/>
  <c r="Z9" i="18"/>
  <c r="Z12" i="18"/>
  <c r="Z13" i="18"/>
  <c r="Z14" i="18"/>
  <c r="Z23" i="18"/>
  <c r="Z24" i="18"/>
  <c r="Z27" i="18"/>
  <c r="Z11" i="18"/>
  <c r="AA7" i="18"/>
  <c r="AA22" i="18" s="1"/>
  <c r="Z15" i="18"/>
  <c r="Z26" i="18"/>
  <c r="Z28" i="18"/>
  <c r="AB33" i="17"/>
  <c r="AB32" i="17"/>
  <c r="AB31" i="17"/>
  <c r="AB18" i="17" l="1"/>
  <c r="AB14" i="17"/>
  <c r="AB19" i="17"/>
  <c r="AB26" i="17"/>
  <c r="AB30" i="17"/>
  <c r="AB35" i="17"/>
  <c r="AB34" i="17"/>
  <c r="AB22" i="17"/>
  <c r="AB9" i="17"/>
  <c r="AB11" i="17"/>
  <c r="AB15" i="17"/>
  <c r="AC7" i="17"/>
  <c r="AC35" i="17" s="1"/>
  <c r="AB12" i="17"/>
  <c r="AB23" i="17"/>
  <c r="AB24" i="17"/>
  <c r="AB20" i="17"/>
  <c r="AB25" i="17"/>
  <c r="AB27" i="17"/>
  <c r="AB16" i="17"/>
  <c r="AB13" i="17"/>
  <c r="AB17" i="17"/>
  <c r="AB21" i="17"/>
  <c r="AB28" i="17"/>
  <c r="AA20" i="18"/>
  <c r="AA21" i="18"/>
  <c r="AA18" i="18"/>
  <c r="AA19" i="18"/>
  <c r="AA17" i="18"/>
  <c r="AA14" i="18"/>
  <c r="AA16" i="18"/>
  <c r="AA13" i="18"/>
  <c r="AA15" i="18"/>
  <c r="AB7" i="18"/>
  <c r="AB22" i="18" s="1"/>
  <c r="AA23" i="18"/>
  <c r="AA25" i="18"/>
  <c r="AA27" i="18"/>
  <c r="AA9" i="18"/>
  <c r="AA12" i="18"/>
  <c r="AA28" i="18"/>
  <c r="AA11" i="18"/>
  <c r="AA24" i="18"/>
  <c r="AA26" i="18"/>
  <c r="AC21" i="17"/>
  <c r="AC17" i="17"/>
  <c r="AC22" i="17" l="1"/>
  <c r="AC28" i="17"/>
  <c r="AC29" i="17"/>
  <c r="AC31" i="17"/>
  <c r="AC33" i="17"/>
  <c r="AD7" i="17"/>
  <c r="AD30" i="17" s="1"/>
  <c r="AC12" i="17"/>
  <c r="AC18" i="17"/>
  <c r="AC14" i="17"/>
  <c r="AC26" i="17"/>
  <c r="AC9" i="17"/>
  <c r="AC11" i="17"/>
  <c r="AC19" i="17"/>
  <c r="AC23" i="17"/>
  <c r="AC24" i="17"/>
  <c r="AC20" i="17"/>
  <c r="AC25" i="17"/>
  <c r="AC27" i="17"/>
  <c r="AC30" i="17"/>
  <c r="AC16" i="17"/>
  <c r="AC32" i="17"/>
  <c r="AC13" i="17"/>
  <c r="AC34" i="17"/>
  <c r="AC15" i="17"/>
  <c r="AB20" i="18"/>
  <c r="AB21" i="18"/>
  <c r="AB18" i="18"/>
  <c r="AB19" i="18"/>
  <c r="AB17" i="18"/>
  <c r="AB28" i="18"/>
  <c r="AB24" i="18"/>
  <c r="AB14" i="18"/>
  <c r="AB23" i="18"/>
  <c r="AB9" i="18"/>
  <c r="AB26" i="18"/>
  <c r="AB15" i="18"/>
  <c r="AC7" i="18"/>
  <c r="AC22" i="18" s="1"/>
  <c r="AB11" i="18"/>
  <c r="AB27" i="18"/>
  <c r="AB25" i="18"/>
  <c r="AB12" i="18"/>
  <c r="AB16" i="18"/>
  <c r="AB13" i="18"/>
  <c r="AD35" i="17"/>
  <c r="AD34" i="17"/>
  <c r="AD33" i="17"/>
  <c r="AD32" i="17"/>
  <c r="AD31" i="17"/>
  <c r="AD27" i="17"/>
  <c r="AD26" i="17"/>
  <c r="AD24" i="17"/>
  <c r="AD19" i="17"/>
  <c r="AD23" i="17"/>
  <c r="AD22" i="17"/>
  <c r="AD18" i="17"/>
  <c r="AD21" i="17"/>
  <c r="AD14" i="17"/>
  <c r="AD13" i="17"/>
  <c r="AD6" i="17"/>
  <c r="AD25" i="17"/>
  <c r="AD20" i="17"/>
  <c r="AE7" i="17"/>
  <c r="AD15" i="17"/>
  <c r="AD9" i="17"/>
  <c r="AD11" i="17"/>
  <c r="AD12" i="17" l="1"/>
  <c r="AD28" i="17"/>
  <c r="AD16" i="17"/>
  <c r="AD29" i="17"/>
  <c r="AD17" i="17"/>
  <c r="AC20" i="18"/>
  <c r="AC21" i="18"/>
  <c r="AC18" i="18"/>
  <c r="AC19" i="18"/>
  <c r="AC17" i="18"/>
  <c r="AC27" i="18"/>
  <c r="AC15" i="18"/>
  <c r="AC9" i="18"/>
  <c r="AC26" i="18"/>
  <c r="AC11" i="18"/>
  <c r="AC16" i="18"/>
  <c r="AC25" i="18"/>
  <c r="AC14" i="18"/>
  <c r="AC28" i="18"/>
  <c r="AD7" i="18"/>
  <c r="AD22" i="18" s="1"/>
  <c r="AC13" i="18"/>
  <c r="AC23" i="18"/>
  <c r="AC12" i="18"/>
  <c r="AC2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20" i="18" l="1"/>
  <c r="AD21" i="18"/>
  <c r="AD18" i="18"/>
  <c r="AD19" i="18"/>
  <c r="AD17" i="18"/>
  <c r="AD14" i="18"/>
  <c r="AD27" i="18"/>
  <c r="AD15" i="18"/>
  <c r="AD9" i="18"/>
  <c r="AD11" i="18"/>
  <c r="AD25" i="18"/>
  <c r="AE7" i="18"/>
  <c r="AE22" i="18" s="1"/>
  <c r="AD6" i="18"/>
  <c r="AD23" i="18"/>
  <c r="AD13" i="18"/>
  <c r="AD26" i="18"/>
  <c r="AD28" i="18"/>
  <c r="AD12" i="18"/>
  <c r="AD16" i="18"/>
  <c r="AD24"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20" i="18" l="1"/>
  <c r="AE21" i="18"/>
  <c r="AE18" i="18"/>
  <c r="AE19" i="18"/>
  <c r="AE17" i="18"/>
  <c r="AE14" i="18"/>
  <c r="AE23" i="18"/>
  <c r="AE11" i="18"/>
  <c r="AE13" i="18"/>
  <c r="AF7" i="18"/>
  <c r="AF22" i="18" s="1"/>
  <c r="AE25" i="18"/>
  <c r="AE27" i="18"/>
  <c r="AE24" i="18"/>
  <c r="AE12" i="18"/>
  <c r="AE28" i="18"/>
  <c r="AE9" i="18"/>
  <c r="AE15" i="18"/>
  <c r="AE16" i="18"/>
  <c r="AE26"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0" i="18" l="1"/>
  <c r="AF21" i="18"/>
  <c r="AF18" i="18"/>
  <c r="AF19" i="18"/>
  <c r="AF17" i="18"/>
  <c r="AF26" i="18"/>
  <c r="AF11" i="18"/>
  <c r="AF16" i="18"/>
  <c r="AF14" i="18"/>
  <c r="AG7" i="18"/>
  <c r="AG22" i="18" s="1"/>
  <c r="AF27" i="18"/>
  <c r="AF28" i="18"/>
  <c r="AF13" i="18"/>
  <c r="AF12" i="18"/>
  <c r="AF15" i="18"/>
  <c r="AF23" i="18"/>
  <c r="AF9" i="18"/>
  <c r="AF24" i="18"/>
  <c r="AF25"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20" i="18" l="1"/>
  <c r="AG21" i="18"/>
  <c r="AG18" i="18"/>
  <c r="AG19" i="18"/>
  <c r="AG17" i="18"/>
  <c r="AG14" i="18"/>
  <c r="AG28" i="18"/>
  <c r="AG13" i="18"/>
  <c r="AG12" i="18"/>
  <c r="AG16" i="18"/>
  <c r="AG15" i="18"/>
  <c r="AG9" i="18"/>
  <c r="AG27" i="18"/>
  <c r="AH7" i="18"/>
  <c r="AH22" i="18" s="1"/>
  <c r="AG26" i="18"/>
  <c r="AG24" i="18"/>
  <c r="AG11"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21" i="18"/>
  <c r="AH18" i="18"/>
  <c r="AH19" i="18"/>
  <c r="AH17" i="18"/>
  <c r="AH24" i="18"/>
  <c r="AH27" i="18"/>
  <c r="AH12" i="18"/>
  <c r="AH9" i="18"/>
  <c r="AH14" i="18"/>
  <c r="AH23" i="18"/>
  <c r="AH11" i="18"/>
  <c r="AH25" i="18"/>
  <c r="AH26" i="18"/>
  <c r="AH28" i="18"/>
  <c r="AH16" i="18"/>
  <c r="AI7" i="18"/>
  <c r="AI22" i="18" s="1"/>
  <c r="AH15" i="18"/>
  <c r="AH13"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20" i="18" l="1"/>
  <c r="AI21" i="18"/>
  <c r="AI18" i="18"/>
  <c r="AI19" i="18"/>
  <c r="AI17" i="18"/>
  <c r="AI16" i="18"/>
  <c r="AI11" i="18"/>
  <c r="AI14" i="18"/>
  <c r="AI15" i="18"/>
  <c r="AI13" i="18"/>
  <c r="AI23" i="18"/>
  <c r="AI25" i="18"/>
  <c r="AI27" i="18"/>
  <c r="AI24" i="18"/>
  <c r="AJ7" i="18"/>
  <c r="AJ22" i="18" s="1"/>
  <c r="AI28" i="18"/>
  <c r="AI9" i="18"/>
  <c r="AI12" i="18"/>
  <c r="AI26"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20" i="18" l="1"/>
  <c r="AJ21" i="18"/>
  <c r="AJ18" i="18"/>
  <c r="AJ19" i="18"/>
  <c r="AJ17" i="18"/>
  <c r="AJ24" i="18"/>
  <c r="AJ26" i="18"/>
  <c r="AJ13" i="18"/>
  <c r="AJ14" i="18"/>
  <c r="AJ16" i="18"/>
  <c r="AJ28" i="18"/>
  <c r="AJ9" i="18"/>
  <c r="AJ15" i="18"/>
  <c r="AJ12" i="18"/>
  <c r="AJ11" i="18"/>
  <c r="AJ25" i="18"/>
  <c r="AK7" i="18"/>
  <c r="AJ23"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1" i="18" l="1"/>
  <c r="AK22" i="18"/>
  <c r="AK28" i="18"/>
  <c r="AK19" i="18"/>
  <c r="AK20" i="18"/>
  <c r="AK18" i="18"/>
  <c r="AK17" i="18"/>
  <c r="AK27" i="18"/>
  <c r="AK6" i="18"/>
  <c r="AK12" i="18"/>
  <c r="AK9" i="18"/>
  <c r="AK11" i="18"/>
  <c r="AK15" i="18"/>
  <c r="AK16" i="18"/>
  <c r="AK25" i="18"/>
  <c r="AK26" i="18"/>
  <c r="AK14" i="18"/>
  <c r="AL7" i="18"/>
  <c r="AL22" i="18" s="1"/>
  <c r="AK13" i="18"/>
  <c r="AK23" i="18"/>
  <c r="AK24"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20" i="18" l="1"/>
  <c r="AL21" i="18"/>
  <c r="AL18" i="18"/>
  <c r="AL19" i="18"/>
  <c r="AL17" i="18"/>
  <c r="AL25" i="18"/>
  <c r="AL13" i="18"/>
  <c r="AL23" i="18"/>
  <c r="AL26" i="18"/>
  <c r="AL9" i="18"/>
  <c r="AL27" i="18"/>
  <c r="AM7" i="18"/>
  <c r="AM22" i="18" s="1"/>
  <c r="AL14" i="18"/>
  <c r="AL24" i="18"/>
  <c r="AL11" i="18"/>
  <c r="AL12" i="18"/>
  <c r="AL28" i="18"/>
  <c r="AL16" i="18"/>
  <c r="AL1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0" i="18" l="1"/>
  <c r="AM21" i="18"/>
  <c r="AM18" i="18"/>
  <c r="AM19" i="18"/>
  <c r="AM17" i="18"/>
  <c r="AM26" i="18"/>
  <c r="AM27" i="18"/>
  <c r="AM28" i="18"/>
  <c r="AM9" i="18"/>
  <c r="AM13" i="18"/>
  <c r="AM24" i="18"/>
  <c r="AM15" i="18"/>
  <c r="AM11" i="18"/>
  <c r="AN7" i="18"/>
  <c r="AN22" i="18" s="1"/>
  <c r="AM12" i="18"/>
  <c r="AM25" i="18"/>
  <c r="AM16" i="18"/>
  <c r="AM23" i="18"/>
  <c r="AM14"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20" i="18" l="1"/>
  <c r="AN21" i="18"/>
  <c r="AN18" i="18"/>
  <c r="AN19" i="18"/>
  <c r="AN25" i="18"/>
  <c r="AN17" i="18"/>
  <c r="AN28" i="18"/>
  <c r="AN9" i="18"/>
  <c r="AN13" i="18"/>
  <c r="AN23" i="18"/>
  <c r="AN11" i="18"/>
  <c r="AN16" i="18"/>
  <c r="AN14" i="18"/>
  <c r="AN15" i="18"/>
  <c r="AN27" i="18"/>
  <c r="AN24" i="18"/>
  <c r="AO7" i="18"/>
  <c r="AN26" i="18"/>
  <c r="AN1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21" i="18" l="1"/>
  <c r="AO22" i="18"/>
  <c r="AO24" i="18"/>
  <c r="AO20" i="18"/>
  <c r="AO18" i="18"/>
  <c r="AO19" i="18"/>
  <c r="AO14" i="18"/>
  <c r="AO17" i="18"/>
  <c r="AO28" i="18"/>
  <c r="AO23" i="18"/>
  <c r="AO16" i="18"/>
  <c r="AP7" i="18"/>
  <c r="AO13" i="18"/>
  <c r="AO12" i="18"/>
  <c r="AO25" i="18"/>
  <c r="AO15" i="18"/>
  <c r="AO26" i="18"/>
  <c r="AO27" i="18"/>
  <c r="AO9" i="18"/>
  <c r="AO11"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21" i="18" l="1"/>
  <c r="AP22" i="18"/>
  <c r="AP19" i="18"/>
  <c r="AP20" i="18"/>
  <c r="AP27" i="18"/>
  <c r="AP28" i="18"/>
  <c r="AP24" i="18"/>
  <c r="AP18" i="18"/>
  <c r="AP13" i="18"/>
  <c r="AP17" i="18"/>
  <c r="AP26" i="18"/>
  <c r="AP9" i="18"/>
  <c r="AP11" i="18"/>
  <c r="AP16" i="18"/>
  <c r="AP25" i="18"/>
  <c r="AQ7" i="18"/>
  <c r="AQ22" i="18" s="1"/>
  <c r="AP12" i="18"/>
  <c r="AP14" i="18"/>
  <c r="AP15" i="18"/>
  <c r="AP23"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20" i="18" l="1"/>
  <c r="AQ21" i="18"/>
  <c r="AQ18" i="18"/>
  <c r="AQ19" i="18"/>
  <c r="AQ28" i="18"/>
  <c r="AQ17" i="18"/>
  <c r="AQ24" i="18"/>
  <c r="AQ14" i="18"/>
  <c r="AQ16" i="18"/>
  <c r="AQ23" i="18"/>
  <c r="AQ9" i="18"/>
  <c r="AQ15" i="18"/>
  <c r="AQ11" i="18"/>
  <c r="AQ26" i="18"/>
  <c r="AQ13" i="18"/>
  <c r="AR7" i="18"/>
  <c r="AR22" i="18" s="1"/>
  <c r="AQ27" i="18"/>
  <c r="AQ25" i="18"/>
  <c r="AQ12"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20" i="18" l="1"/>
  <c r="AR21" i="18"/>
  <c r="AR18" i="18"/>
  <c r="AR19" i="18"/>
  <c r="AR17" i="18"/>
  <c r="AR27" i="18"/>
  <c r="AR13" i="18"/>
  <c r="AR24" i="18"/>
  <c r="AR26" i="18"/>
  <c r="AR15" i="18"/>
  <c r="AR16" i="18"/>
  <c r="AR6" i="18"/>
  <c r="AR25" i="18"/>
  <c r="AS7" i="18"/>
  <c r="AS22" i="18" s="1"/>
  <c r="AR14" i="18"/>
  <c r="AR23" i="18"/>
  <c r="AR12" i="18"/>
  <c r="AR28" i="18"/>
  <c r="AR9" i="18"/>
  <c r="AR1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0" i="18" l="1"/>
  <c r="AS21" i="18"/>
  <c r="AS18" i="18"/>
  <c r="AS19" i="18"/>
  <c r="AS27" i="18"/>
  <c r="AS28" i="18"/>
  <c r="AS25" i="18"/>
  <c r="AS17" i="18"/>
  <c r="AS13" i="18"/>
  <c r="AT7" i="18"/>
  <c r="AS12" i="18"/>
  <c r="AS9" i="18"/>
  <c r="AS11" i="18"/>
  <c r="AS24" i="18"/>
  <c r="AS26" i="18"/>
  <c r="AS14" i="18"/>
  <c r="AS16" i="18"/>
  <c r="AS23" i="18"/>
  <c r="AS15"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21" i="18" l="1"/>
  <c r="AT22" i="18"/>
  <c r="AT19" i="18"/>
  <c r="AT20" i="18"/>
  <c r="AT28" i="18"/>
  <c r="AT18" i="18"/>
  <c r="AT11" i="18"/>
  <c r="AU7" i="18"/>
  <c r="AT12" i="18"/>
  <c r="AT14" i="18"/>
  <c r="AT16" i="18"/>
  <c r="AT15" i="18"/>
  <c r="AT23" i="18"/>
  <c r="AT17" i="18"/>
  <c r="AT25" i="18"/>
  <c r="AT26" i="18"/>
  <c r="AT9" i="18"/>
  <c r="AT27" i="18"/>
  <c r="AT13" i="18"/>
  <c r="AT24"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1" i="18" l="1"/>
  <c r="AU22" i="18"/>
  <c r="AU12" i="18"/>
  <c r="AU20" i="18"/>
  <c r="AU28" i="18"/>
  <c r="AU11" i="18"/>
  <c r="AU9" i="18"/>
  <c r="AU24" i="18"/>
  <c r="AV7" i="18"/>
  <c r="AU19" i="18"/>
  <c r="AU15" i="18"/>
  <c r="AU26" i="18"/>
  <c r="AU14" i="18"/>
  <c r="AU27" i="18"/>
  <c r="AU16" i="18"/>
  <c r="AU23" i="18"/>
  <c r="AU17" i="18"/>
  <c r="AU18" i="18"/>
  <c r="AU13" i="18"/>
  <c r="AU25"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8" i="18" l="1"/>
  <c r="AV22" i="18"/>
  <c r="AV24" i="18"/>
  <c r="AV21" i="18"/>
  <c r="AW7" i="18"/>
  <c r="AV11" i="18"/>
  <c r="AV9" i="18"/>
  <c r="AV14" i="18"/>
  <c r="AV19" i="18"/>
  <c r="AV20" i="18"/>
  <c r="AV27" i="18"/>
  <c r="AV17" i="18"/>
  <c r="AV15" i="18"/>
  <c r="AV28" i="18"/>
  <c r="AV12" i="18"/>
  <c r="AV26" i="18"/>
  <c r="AV13" i="18"/>
  <c r="AV16" i="18"/>
  <c r="AV23" i="18"/>
  <c r="AV25"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9" i="18" l="1"/>
  <c r="AW21" i="18"/>
  <c r="AW22" i="18"/>
  <c r="AW11" i="18"/>
  <c r="AW15" i="18"/>
  <c r="AW13" i="18"/>
  <c r="AW16" i="18"/>
  <c r="AW24" i="18"/>
  <c r="AW14" i="18"/>
  <c r="AW25" i="18"/>
  <c r="AW27" i="18"/>
  <c r="AX7" i="18"/>
  <c r="AX20" i="18" s="1"/>
  <c r="AW12" i="18"/>
  <c r="AW26" i="18"/>
  <c r="AW28" i="18"/>
  <c r="AW18" i="18"/>
  <c r="AW20" i="18"/>
  <c r="AW23" i="18"/>
  <c r="AW17" i="18"/>
  <c r="AW1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28" i="18" l="1"/>
  <c r="AX25" i="18"/>
  <c r="AY7" i="18"/>
  <c r="AY18" i="18" s="1"/>
  <c r="AX12" i="18"/>
  <c r="AX15" i="18"/>
  <c r="AX18" i="18"/>
  <c r="AX14" i="18"/>
  <c r="AX17" i="18"/>
  <c r="AY21" i="18"/>
  <c r="AY22" i="18"/>
  <c r="AX21" i="18"/>
  <c r="AX22" i="18"/>
  <c r="AX23" i="18"/>
  <c r="AX13" i="18"/>
  <c r="AX24" i="18"/>
  <c r="AX19" i="18"/>
  <c r="AX27" i="18"/>
  <c r="AX16" i="18"/>
  <c r="AX9" i="18"/>
  <c r="AX11" i="18"/>
  <c r="AX26" i="18"/>
  <c r="AY19" i="18"/>
  <c r="AY20"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24" i="18"/>
  <c r="AY9" i="18"/>
  <c r="AY11" i="18"/>
  <c r="AY16" i="18"/>
  <c r="AY23" i="18"/>
  <c r="AY25" i="18"/>
  <c r="AY26" i="18"/>
  <c r="AY28" i="18"/>
  <c r="AY27" i="18"/>
  <c r="AY13" i="18"/>
  <c r="AY6" i="18"/>
  <c r="AZ7" i="18"/>
  <c r="AY12" i="18"/>
  <c r="AY17" i="18"/>
  <c r="AY14"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1" i="18" l="1"/>
  <c r="AZ23" i="18"/>
  <c r="AZ19" i="18"/>
  <c r="AZ15" i="18"/>
  <c r="AZ27" i="18"/>
  <c r="AZ22" i="18"/>
  <c r="AZ24" i="18"/>
  <c r="AZ26" i="18"/>
  <c r="AZ21" i="18"/>
  <c r="AZ25" i="18"/>
  <c r="AZ28" i="18"/>
  <c r="AZ13" i="18"/>
  <c r="AZ18" i="18"/>
  <c r="AZ17" i="18"/>
  <c r="AZ14" i="18"/>
  <c r="BA7" i="18"/>
  <c r="BA27" i="18" s="1"/>
  <c r="AZ20" i="18"/>
  <c r="AZ16" i="18"/>
  <c r="AZ12" i="18"/>
  <c r="AZ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8" i="18" l="1"/>
  <c r="BB7" i="18"/>
  <c r="BB15" i="18" s="1"/>
  <c r="BA12" i="18"/>
  <c r="BA13" i="18"/>
  <c r="BA15" i="18"/>
  <c r="BA11" i="18"/>
  <c r="BA9" i="18"/>
  <c r="BA18" i="18"/>
  <c r="BA19" i="18"/>
  <c r="BA20" i="18"/>
  <c r="BA14" i="18"/>
  <c r="BA22" i="18"/>
  <c r="BA17" i="18"/>
  <c r="BA21" i="18"/>
  <c r="BA26" i="18"/>
  <c r="BA16" i="18"/>
  <c r="BA23" i="18"/>
  <c r="BA25" i="18"/>
  <c r="BA24" i="18"/>
  <c r="BB21" i="18"/>
  <c r="BB22" i="18"/>
  <c r="BB19" i="18"/>
  <c r="BB20" i="18"/>
  <c r="BB17" i="18"/>
  <c r="BB18" i="18"/>
  <c r="BB28" i="18"/>
  <c r="BB27" i="18"/>
  <c r="BB26" i="18"/>
  <c r="BB24" i="18"/>
  <c r="BB13" i="18"/>
  <c r="BB25" i="18"/>
  <c r="BB23" i="18"/>
  <c r="BB16" i="18"/>
  <c r="BB14" i="18"/>
  <c r="BB12" i="18"/>
  <c r="BC7"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21" i="18" l="1"/>
  <c r="BC22" i="18"/>
  <c r="BC19" i="18"/>
  <c r="BC20" i="18"/>
  <c r="BC17" i="18"/>
  <c r="BC18" i="18"/>
  <c r="BC28" i="18"/>
  <c r="BC27" i="18"/>
  <c r="BC26" i="18"/>
  <c r="BC25" i="18"/>
  <c r="BC23" i="18"/>
  <c r="BC16" i="18"/>
  <c r="BC14" i="18"/>
  <c r="BC15" i="18"/>
  <c r="BC13" i="18"/>
  <c r="BC12" i="18"/>
  <c r="BD7" i="18"/>
  <c r="BC24"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21" i="18" l="1"/>
  <c r="BD22" i="18"/>
  <c r="BD19" i="18"/>
  <c r="BD20" i="18"/>
  <c r="BD17" i="18"/>
  <c r="BD18" i="18"/>
  <c r="BD28" i="18"/>
  <c r="BD25" i="18"/>
  <c r="BD26" i="18"/>
  <c r="BD15" i="18"/>
  <c r="BD24" i="18"/>
  <c r="BD14" i="18"/>
  <c r="BD11" i="18"/>
  <c r="BD9" i="18"/>
  <c r="BD13" i="18"/>
  <c r="BD12" i="18"/>
  <c r="BD27" i="18"/>
  <c r="BD23"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1" i="18" l="1"/>
  <c r="BE22" i="18"/>
  <c r="BE19" i="18"/>
  <c r="BE20" i="18"/>
  <c r="BE17" i="18"/>
  <c r="BE18" i="18"/>
  <c r="BE27" i="18"/>
  <c r="BE25" i="18"/>
  <c r="BE14" i="18"/>
  <c r="BE28" i="18"/>
  <c r="BE24" i="18"/>
  <c r="BE23" i="18"/>
  <c r="BE16" i="18"/>
  <c r="BE11" i="18"/>
  <c r="BE26"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21" i="18" l="1"/>
  <c r="BF22" i="18"/>
  <c r="BF19" i="18"/>
  <c r="BF20" i="18"/>
  <c r="BF17" i="18"/>
  <c r="BF18" i="18"/>
  <c r="BF28" i="18"/>
  <c r="BF27" i="18"/>
  <c r="BF26" i="18"/>
  <c r="BF24" i="18"/>
  <c r="BF13" i="18"/>
  <c r="BF23" i="18"/>
  <c r="BF15" i="18"/>
  <c r="BF25" i="18"/>
  <c r="BF6" i="18"/>
  <c r="BF12" i="18"/>
  <c r="BG7"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21" i="18" l="1"/>
  <c r="BG22" i="18"/>
  <c r="BG19" i="18"/>
  <c r="BG20" i="18"/>
  <c r="BG17" i="18"/>
  <c r="BG18" i="18"/>
  <c r="BG28" i="18"/>
  <c r="BG27" i="18"/>
  <c r="BG26" i="18"/>
  <c r="BG25" i="18"/>
  <c r="BG23" i="18"/>
  <c r="BG16" i="18"/>
  <c r="BG14" i="18"/>
  <c r="BG24" i="18"/>
  <c r="BG12" i="18"/>
  <c r="BH7" i="18"/>
  <c r="BG13" i="18"/>
  <c r="BG11" i="18"/>
  <c r="BG9"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21" i="18" l="1"/>
  <c r="BH22" i="18"/>
  <c r="BH19" i="18"/>
  <c r="BH20" i="18"/>
  <c r="BH17" i="18"/>
  <c r="BH18" i="18"/>
  <c r="BH28" i="18"/>
  <c r="BH25" i="18"/>
  <c r="BH15" i="18"/>
  <c r="BH27" i="18"/>
  <c r="BH26" i="18"/>
  <c r="BH24" i="18"/>
  <c r="BH13" i="18"/>
  <c r="BH11" i="18"/>
  <c r="BH9" i="18"/>
  <c r="BI7" i="18"/>
  <c r="BH16" i="18"/>
  <c r="BH23"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21" i="18" l="1"/>
  <c r="BI22" i="18"/>
  <c r="BI19" i="18"/>
  <c r="BI20" i="18"/>
  <c r="BI17" i="18"/>
  <c r="BI18" i="18"/>
  <c r="BI28" i="18"/>
  <c r="BI27" i="18"/>
  <c r="BI14" i="18"/>
  <c r="BI26" i="18"/>
  <c r="BI24" i="18"/>
  <c r="BI25" i="18"/>
  <c r="BI23" i="18"/>
  <c r="BI16" i="18"/>
  <c r="BI13" i="18"/>
  <c r="BI9" i="18"/>
  <c r="BI15"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21" i="18" l="1"/>
  <c r="BJ22" i="18"/>
  <c r="BJ19" i="18"/>
  <c r="BJ20" i="18"/>
  <c r="BJ17" i="18"/>
  <c r="BJ18" i="18"/>
  <c r="BJ28" i="18"/>
  <c r="BJ27" i="18"/>
  <c r="BJ26" i="18"/>
  <c r="BJ24" i="18"/>
  <c r="BJ13" i="18"/>
  <c r="BJ25" i="18"/>
  <c r="BJ23" i="18"/>
  <c r="BJ15" i="18"/>
  <c r="BJ16"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21" i="18" l="1"/>
  <c r="BK22" i="18"/>
  <c r="BK19" i="18"/>
  <c r="BK20" i="18"/>
  <c r="BK17" i="18"/>
  <c r="BK18" i="18"/>
  <c r="BK28" i="18"/>
  <c r="BK27" i="18"/>
  <c r="BK26" i="18"/>
  <c r="BK25" i="18"/>
  <c r="BK23" i="18"/>
  <c r="BK16" i="18"/>
  <c r="BK14" i="18"/>
  <c r="BK15" i="18"/>
  <c r="BK12" i="18"/>
  <c r="BL7" i="18"/>
  <c r="BK11" i="18"/>
  <c r="BK9" i="18"/>
  <c r="BK24"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21" i="18" l="1"/>
  <c r="BL22" i="18"/>
  <c r="BL19" i="18"/>
  <c r="BL20" i="18"/>
  <c r="BL17" i="18"/>
  <c r="BL18" i="18"/>
  <c r="BL28" i="18"/>
  <c r="BL27" i="18"/>
  <c r="BL25" i="18"/>
  <c r="BL26" i="18"/>
  <c r="BL15" i="18"/>
  <c r="BL24" i="18"/>
  <c r="BL14" i="18"/>
  <c r="BL11" i="18"/>
  <c r="BL9" i="18"/>
  <c r="BL16" i="18"/>
  <c r="BL23"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1" i="16" l="1"/>
  <c r="BC28" i="16"/>
  <c r="BC13" i="16"/>
  <c r="BC12" i="16"/>
  <c r="BC33" i="16"/>
  <c r="BC35" i="16"/>
  <c r="BD7" i="16"/>
  <c r="BD25" i="16" s="1"/>
  <c r="BC18" i="16"/>
  <c r="BC24" i="16"/>
  <c r="BC23" i="16"/>
  <c r="BC27" i="16"/>
  <c r="BC29" i="16"/>
  <c r="BC31" i="16"/>
  <c r="BC32" i="16"/>
  <c r="BC11" i="16"/>
  <c r="BC15" i="16"/>
  <c r="BC16" i="16"/>
  <c r="BC9" i="16"/>
  <c r="BC22" i="16"/>
  <c r="BC17" i="16"/>
  <c r="BC14" i="16"/>
  <c r="BC25" i="16"/>
  <c r="BC19" i="16"/>
  <c r="BC20" i="16"/>
  <c r="BC26" i="16"/>
  <c r="BC30" i="16"/>
  <c r="BD35" i="16"/>
  <c r="BD34" i="16"/>
  <c r="BD33" i="16"/>
  <c r="BD32" i="16"/>
  <c r="BD31" i="16"/>
  <c r="BD30" i="16"/>
  <c r="BD27" i="16" l="1"/>
  <c r="BD13" i="16"/>
  <c r="BD16" i="16"/>
  <c r="BE7" i="16"/>
  <c r="BE22" i="16" s="1"/>
  <c r="BD14" i="16"/>
  <c r="BD9" i="16"/>
  <c r="BD17" i="16"/>
  <c r="BD11" i="16"/>
  <c r="BD22" i="16"/>
  <c r="BD21" i="16"/>
  <c r="BD29" i="16"/>
  <c r="BD23" i="16"/>
  <c r="BD24" i="16"/>
  <c r="BD26" i="16"/>
  <c r="BD15" i="16"/>
  <c r="BD28" i="16"/>
  <c r="BD12" i="16"/>
  <c r="BD18" i="16"/>
  <c r="BD20" i="16"/>
  <c r="BD19" i="16"/>
  <c r="BE35" i="16"/>
  <c r="BE33" i="16"/>
  <c r="BE31" i="16"/>
  <c r="BE29" i="16"/>
  <c r="BE28" i="16"/>
  <c r="BE32" i="16"/>
  <c r="BE24" i="16"/>
  <c r="BE19" i="16"/>
  <c r="BE34" i="16"/>
  <c r="BE21" i="16"/>
  <c r="BE18" i="16"/>
  <c r="BE26" i="16" l="1"/>
  <c r="BE30" i="16"/>
  <c r="BE17" i="16"/>
  <c r="BF7" i="16"/>
  <c r="BF32" i="16" s="1"/>
  <c r="BE12" i="16"/>
  <c r="BE13" i="16"/>
  <c r="BE16" i="16"/>
  <c r="BE20" i="16"/>
  <c r="BE23" i="16"/>
  <c r="BE9" i="16"/>
  <c r="BE11" i="16"/>
  <c r="BE14" i="16"/>
  <c r="BE15" i="16"/>
  <c r="BE25" i="16"/>
  <c r="BE27" i="16"/>
  <c r="BF35" i="16"/>
  <c r="BF34" i="16" l="1"/>
  <c r="BF14" i="16"/>
  <c r="BF15" i="16"/>
  <c r="BF9" i="16"/>
  <c r="BF11" i="16"/>
  <c r="BF17" i="16"/>
  <c r="BF21" i="16"/>
  <c r="BG7" i="16"/>
  <c r="BG25" i="16" s="1"/>
  <c r="BF12" i="16"/>
  <c r="BF33" i="16"/>
  <c r="BF6" i="16"/>
  <c r="BF13" i="16"/>
  <c r="BF16" i="16"/>
  <c r="BF20" i="16"/>
  <c r="BF19" i="16"/>
  <c r="BF26" i="16"/>
  <c r="BF24" i="16"/>
  <c r="BF18" i="16"/>
  <c r="BF22" i="16"/>
  <c r="BF23" i="16"/>
  <c r="BF27" i="16"/>
  <c r="BF28" i="16"/>
  <c r="BF29" i="16"/>
  <c r="BF25" i="16"/>
  <c r="BF30" i="16"/>
  <c r="BF31" i="16"/>
  <c r="BG35" i="16"/>
  <c r="BG34" i="16"/>
  <c r="BG33" i="16"/>
  <c r="BG32" i="16"/>
  <c r="BG31" i="16"/>
  <c r="BG30" i="16"/>
  <c r="BG29" i="16" l="1"/>
  <c r="BG18" i="16"/>
  <c r="BG24" i="16"/>
  <c r="BG9" i="16"/>
  <c r="BG11" i="16"/>
  <c r="BG12" i="16"/>
  <c r="BG23" i="16"/>
  <c r="BH7" i="16"/>
  <c r="BH34" i="16" s="1"/>
  <c r="BG20" i="16"/>
  <c r="BG19" i="16"/>
  <c r="BG22" i="16"/>
  <c r="BG17" i="16"/>
  <c r="BG26" i="16"/>
  <c r="BG16" i="16"/>
  <c r="BG21" i="16"/>
  <c r="BG14" i="16"/>
  <c r="BG27" i="16"/>
  <c r="BG15" i="16"/>
  <c r="BG28" i="16"/>
  <c r="BG13" i="16"/>
  <c r="BH22" i="16" l="1"/>
  <c r="BH16" i="16"/>
  <c r="BH23" i="16"/>
  <c r="BH13" i="16"/>
  <c r="BH21" i="16"/>
  <c r="BH24" i="16"/>
  <c r="BH20" i="16"/>
  <c r="BH29" i="16"/>
  <c r="BH15" i="16"/>
  <c r="BH25" i="16"/>
  <c r="BH27" i="16"/>
  <c r="BH30" i="16"/>
  <c r="BH26" i="16"/>
  <c r="BH12" i="16"/>
  <c r="BH32" i="16"/>
  <c r="BH31" i="16"/>
  <c r="BH14" i="16"/>
  <c r="BH17" i="16"/>
  <c r="BH18" i="16"/>
  <c r="BH19" i="16"/>
  <c r="BH35" i="16"/>
  <c r="BH11" i="16"/>
  <c r="BH28" i="16"/>
  <c r="BI7" i="16"/>
  <c r="BI34" i="16" s="1"/>
  <c r="BH33" i="16"/>
  <c r="BH9" i="16"/>
  <c r="BI22" i="16" l="1"/>
  <c r="BI18" i="16"/>
  <c r="BI17" i="16"/>
  <c r="BI20" i="16"/>
  <c r="BI26" i="16"/>
  <c r="BI31" i="16"/>
  <c r="BI14" i="16"/>
  <c r="BI21" i="16"/>
  <c r="BI25" i="16"/>
  <c r="BI33" i="16"/>
  <c r="BI35" i="16"/>
  <c r="BI23" i="16"/>
  <c r="BI19" i="16"/>
  <c r="BI28" i="16"/>
  <c r="BI9" i="16"/>
  <c r="BI24" i="16"/>
  <c r="BJ7" i="16"/>
  <c r="BJ34" i="16" s="1"/>
  <c r="BI27" i="16"/>
  <c r="BI12" i="16"/>
  <c r="BI16" i="16"/>
  <c r="BI29" i="16"/>
  <c r="BI13" i="16"/>
  <c r="BI30" i="16"/>
  <c r="BI15" i="16"/>
  <c r="BI32" i="16"/>
  <c r="BI11" i="16"/>
  <c r="BJ35" i="16"/>
  <c r="BJ25" i="16"/>
  <c r="BJ29" i="16"/>
  <c r="BJ28" i="16"/>
  <c r="BJ27" i="16"/>
  <c r="BJ23" i="16"/>
  <c r="BJ22" i="16"/>
  <c r="BJ21" i="16"/>
  <c r="BJ24" i="16"/>
  <c r="BJ20" i="16"/>
  <c r="BJ13" i="16"/>
  <c r="BJ12" i="16"/>
  <c r="BK7" i="16"/>
  <c r="BJ11" i="16"/>
  <c r="BJ9" i="16"/>
  <c r="BJ14" i="16"/>
  <c r="BJ26" i="16" l="1"/>
  <c r="BJ18" i="16"/>
  <c r="BJ30" i="16"/>
  <c r="BJ16" i="16"/>
  <c r="BJ19" i="16"/>
  <c r="BJ31" i="16"/>
  <c r="BJ32" i="16"/>
  <c r="BJ15" i="16"/>
  <c r="BJ33" i="16"/>
  <c r="BJ17" i="16"/>
  <c r="BK35" i="16"/>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<sst xmlns="http://schemas.openxmlformats.org/spreadsheetml/2006/main" count="181" uniqueCount="56">
  <si>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</si>
  <si>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</si>
  <si>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</si>
  <si>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</si>
  <si>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</si>
  <si>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</si>
  <si>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</si>
  <si>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</si>
  <si>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</si>
  <si>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</si>
  <si>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</si>
  <si>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</si>
  <si>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</si>
  <si>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</si>
  <si>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</si>
  <si>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</si>
  <si>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</si>
  <si>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</si>
  <si>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</si>
  <si>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</si>
  <si>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</si>
  <si>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</si>
  <si>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</si>
  <si>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</si>
  <si>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</si>
  <si>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</si>
  <si>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</si>
  <si>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</si>
  <si>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</si>
  <si>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</si>
  <si>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</si>
  <si>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</si>
  <si>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</si>
  <si>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</si>
  <si>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</si>
  <si>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</si>
  <si>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</si>
  <si>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Integrated Design Project</t>
  </si>
  <si>
    <t xml:space="preserve">Initial Blank Peer Assessment </t>
  </si>
  <si>
    <t>1st Presentation on design options</t>
  </si>
  <si>
    <t>All</t>
  </si>
  <si>
    <t>Initial Report Detailing Project Management and Approach to Problem</t>
  </si>
  <si>
    <t>Peer Assessment 1</t>
  </si>
  <si>
    <t>Peer Assessment 2</t>
  </si>
  <si>
    <t>First Competition</t>
  </si>
  <si>
    <t>Final Presentation</t>
  </si>
  <si>
    <t>Final Competition and Assessment of Robot Quality</t>
  </si>
  <si>
    <t>Robot Build Documentation</t>
  </si>
  <si>
    <t>Final Report including sub-team approach, analysis of performance and recommendations</t>
  </si>
  <si>
    <t>Peer Assessment 3</t>
  </si>
  <si>
    <t>Software</t>
  </si>
  <si>
    <t>Mechanical</t>
  </si>
  <si>
    <t>Electrical</t>
  </si>
  <si>
    <t>Non-Technical</t>
  </si>
  <si>
    <t>Determine Color Detection Electronics</t>
  </si>
  <si>
    <t>Thomas, Andrew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</si>
</sst>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9" totalsRowShown="0" headerRowDxfId="45">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7"/>
    </row>
    <row r="2" spans="1:13" ht="50.1" customHeight="1" x14ac:dyDescent="0.4">
      <c r="A2" s="7"/>
      <c r="B2" s="113"/>
      <c r="C2" s="124" t="s">
        <v>34</v>
      </c>
      <c r="D2" s="124"/>
      <c r="E2" s="124"/>
      <c r="F2" s="113"/>
      <c r="G2" s="7"/>
      <c r="H2" s="7"/>
      <c r="I2" s="7"/>
      <c r="J2" s="7"/>
      <c r="K2" s="7"/>
      <c r="L2" s="7"/>
      <c r="M2" s="7"/>
    </row>
    <row r="3" spans="1:13" ht="14.45" customHeight="1" x14ac:dyDescent="0.4">
      <c r="A3" s="7"/>
      <c r="B3" s="108"/>
      <c r="C3" s="109"/>
      <c r="D3" s="110"/>
      <c r="E3" s="108"/>
      <c r="F3" s="108"/>
      <c r="G3" s="7"/>
      <c r="H3" s="7"/>
      <c r="I3" s="7"/>
      <c r="J3" s="7"/>
      <c r="K3" s="7"/>
      <c r="L3" s="7"/>
      <c r="M3" s="7"/>
    </row>
    <row r="4" spans="1:13" s="8" customFormat="1" ht="67.150000000000006" customHeight="1" x14ac:dyDescent="0.4">
      <c r="A4" s="7"/>
      <c r="B4" s="108"/>
      <c r="C4" s="125" t="s">
        <v>35</v>
      </c>
      <c r="D4" s="125"/>
      <c r="E4" s="125"/>
      <c r="F4" s="108"/>
      <c r="G4" s="7"/>
      <c r="H4" s="7"/>
      <c r="I4" s="7"/>
      <c r="J4" s="7"/>
      <c r="K4" s="7"/>
      <c r="L4" s="7"/>
      <c r="M4" s="7"/>
    </row>
    <row r="5" spans="1:13" s="8" customFormat="1" ht="67.150000000000006" customHeight="1" x14ac:dyDescent="0.4">
      <c r="A5" s="7"/>
      <c r="B5" s="108"/>
      <c r="C5" s="125" t="s">
        <v>36</v>
      </c>
      <c r="D5" s="125"/>
      <c r="E5" s="125"/>
      <c r="F5" s="108"/>
      <c r="G5" s="7"/>
      <c r="H5" s="7"/>
      <c r="I5" s="7"/>
      <c r="J5" s="7"/>
      <c r="K5" s="7"/>
      <c r="L5" s="7"/>
      <c r="M5" s="7"/>
    </row>
    <row r="6" spans="1:13" ht="15" x14ac:dyDescent="0.25">
      <c r="A6" s="6"/>
      <c r="B6" s="111"/>
      <c r="C6" s="111"/>
      <c r="D6" s="112"/>
      <c r="E6" s="111"/>
      <c r="F6" s="111"/>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28" t="s">
        <v>5</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5">
      <c r="A5" s="10"/>
      <c r="B5" s="78" t="s">
        <v>21</v>
      </c>
      <c r="C5" s="74"/>
      <c r="D5" s="74"/>
      <c r="E5" s="75"/>
      <c r="F5" s="76"/>
      <c r="G5" s="75"/>
      <c r="H5" s="75"/>
    </row>
    <row r="6" spans="1:68" ht="30" customHeight="1" x14ac:dyDescent="0.35">
      <c r="A6" s="10"/>
      <c r="B6" s="79" t="s">
        <v>17</v>
      </c>
      <c r="C6" s="80" cm="1">
        <f t="array" aca="1" ref="C6" ca="1">IFERROR(IF(MIN(Milestones4352[Start])=0,TODAY(),B11(Milestones4352[Start])),TODAY())</f>
        <v>44946</v>
      </c>
      <c r="D6" s="81"/>
      <c r="E6" s="75"/>
      <c r="F6" s="76"/>
      <c r="G6" s="75"/>
      <c r="H6" s="75"/>
      <c r="I6" s="91" t="str">
        <f ca="1">TEXT(I7,"mmmm")</f>
        <v>January</v>
      </c>
      <c r="J6" s="91"/>
      <c r="K6" s="91"/>
      <c r="L6" s="91"/>
      <c r="M6" s="91"/>
      <c r="N6" s="91"/>
      <c r="O6" s="91"/>
      <c r="P6" s="91" t="str">
        <f ca="1">IF(TEXT(P7,"mmmm")=I6,"",TEXT(P7,"mmmm"))</f>
        <v/>
      </c>
      <c r="Q6" s="91"/>
      <c r="R6" s="91"/>
      <c r="S6" s="91"/>
      <c r="T6" s="91"/>
      <c r="U6" s="91"/>
      <c r="V6" s="91"/>
      <c r="W6" s="91" t="str">
        <f ca="1">IF(OR(TEXT(W7,"mmmm")=P6,TEXT(W7,"mmmm")=I6),"",TEXT(W7,"mmmm"))</f>
        <v>February</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March</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1</v>
      </c>
      <c r="D7" s="74"/>
      <c r="E7" s="75"/>
      <c r="F7" s="75"/>
      <c r="G7" s="75"/>
      <c r="H7" s="83"/>
      <c r="I7" s="98">
        <f ca="1">IFERROR(Project_Start+Scrolling_Increment,TODAY())</f>
        <v>44947</v>
      </c>
      <c r="J7" s="99">
        <f ca="1">I7+1</f>
        <v>44948</v>
      </c>
      <c r="K7" s="99">
        <f t="shared" ref="K7:AX7" ca="1" si="0">J7+1</f>
        <v>44949</v>
      </c>
      <c r="L7" s="99">
        <f t="shared" ca="1" si="0"/>
        <v>44950</v>
      </c>
      <c r="M7" s="99">
        <f t="shared" ca="1" si="0"/>
        <v>44951</v>
      </c>
      <c r="N7" s="99">
        <f t="shared" ca="1" si="0"/>
        <v>44952</v>
      </c>
      <c r="O7" s="100">
        <f t="shared" ca="1" si="0"/>
        <v>44953</v>
      </c>
      <c r="P7" s="99">
        <f ca="1">O7+1</f>
        <v>44954</v>
      </c>
      <c r="Q7" s="99">
        <f ca="1">P7+1</f>
        <v>44955</v>
      </c>
      <c r="R7" s="99">
        <f t="shared" ca="1" si="0"/>
        <v>44956</v>
      </c>
      <c r="S7" s="99">
        <f t="shared" ca="1" si="0"/>
        <v>44957</v>
      </c>
      <c r="T7" s="99">
        <f t="shared" ca="1" si="0"/>
        <v>44958</v>
      </c>
      <c r="U7" s="99">
        <f t="shared" ca="1" si="0"/>
        <v>44959</v>
      </c>
      <c r="V7" s="100">
        <f t="shared" ca="1" si="0"/>
        <v>44960</v>
      </c>
      <c r="W7" s="99">
        <f ca="1">V7+1</f>
        <v>44961</v>
      </c>
      <c r="X7" s="99">
        <f ca="1">W7+1</f>
        <v>44962</v>
      </c>
      <c r="Y7" s="99">
        <f t="shared" ca="1" si="0"/>
        <v>44963</v>
      </c>
      <c r="Z7" s="99">
        <f t="shared" ca="1" si="0"/>
        <v>44964</v>
      </c>
      <c r="AA7" s="99">
        <f t="shared" ca="1" si="0"/>
        <v>44965</v>
      </c>
      <c r="AB7" s="99">
        <f t="shared" ca="1" si="0"/>
        <v>44966</v>
      </c>
      <c r="AC7" s="100">
        <f t="shared" ca="1" si="0"/>
        <v>44967</v>
      </c>
      <c r="AD7" s="99">
        <f ca="1">AC7+1</f>
        <v>44968</v>
      </c>
      <c r="AE7" s="99">
        <f ca="1">AD7+1</f>
        <v>44969</v>
      </c>
      <c r="AF7" s="99">
        <f t="shared" ca="1" si="0"/>
        <v>44970</v>
      </c>
      <c r="AG7" s="99">
        <f t="shared" ca="1" si="0"/>
        <v>44971</v>
      </c>
      <c r="AH7" s="99">
        <f t="shared" ca="1" si="0"/>
        <v>44972</v>
      </c>
      <c r="AI7" s="99">
        <f t="shared" ca="1" si="0"/>
        <v>44973</v>
      </c>
      <c r="AJ7" s="100">
        <f t="shared" ca="1" si="0"/>
        <v>44974</v>
      </c>
      <c r="AK7" s="99">
        <f ca="1">AJ7+1</f>
        <v>44975</v>
      </c>
      <c r="AL7" s="99">
        <f ca="1">AK7+1</f>
        <v>44976</v>
      </c>
      <c r="AM7" s="99">
        <f t="shared" ca="1" si="0"/>
        <v>44977</v>
      </c>
      <c r="AN7" s="99">
        <f t="shared" ca="1" si="0"/>
        <v>44978</v>
      </c>
      <c r="AO7" s="99">
        <f t="shared" ca="1" si="0"/>
        <v>44979</v>
      </c>
      <c r="AP7" s="99">
        <f t="shared" ca="1" si="0"/>
        <v>44980</v>
      </c>
      <c r="AQ7" s="100">
        <f t="shared" ca="1" si="0"/>
        <v>44981</v>
      </c>
      <c r="AR7" s="99">
        <f ca="1">AQ7+1</f>
        <v>44982</v>
      </c>
      <c r="AS7" s="99">
        <f ca="1">AR7+1</f>
        <v>44983</v>
      </c>
      <c r="AT7" s="99">
        <f t="shared" ca="1" si="0"/>
        <v>44984</v>
      </c>
      <c r="AU7" s="99">
        <f t="shared" ca="1" si="0"/>
        <v>44985</v>
      </c>
      <c r="AV7" s="99">
        <f t="shared" ca="1" si="0"/>
        <v>44986</v>
      </c>
      <c r="AW7" s="99">
        <f t="shared" ca="1" si="0"/>
        <v>44987</v>
      </c>
      <c r="AX7" s="100">
        <f t="shared" ca="1" si="0"/>
        <v>44988</v>
      </c>
      <c r="AY7" s="99">
        <f ca="1">AX7+1</f>
        <v>44989</v>
      </c>
      <c r="AZ7" s="99">
        <f ca="1">AY7+1</f>
        <v>44990</v>
      </c>
      <c r="BA7" s="99">
        <f t="shared" ref="BA7:BE7" ca="1" si="1">AZ7+1</f>
        <v>44991</v>
      </c>
      <c r="BB7" s="99">
        <f t="shared" ca="1" si="1"/>
        <v>44992</v>
      </c>
      <c r="BC7" s="99">
        <f t="shared" ca="1" si="1"/>
        <v>44993</v>
      </c>
      <c r="BD7" s="99">
        <f t="shared" ca="1" si="1"/>
        <v>44994</v>
      </c>
      <c r="BE7" s="100">
        <f t="shared" ca="1" si="1"/>
        <v>44995</v>
      </c>
      <c r="BF7" s="99">
        <f ca="1">BE7+1</f>
        <v>44996</v>
      </c>
      <c r="BG7" s="99">
        <f ca="1">BF7+1</f>
        <v>44997</v>
      </c>
      <c r="BH7" s="99">
        <f t="shared" ref="BH7:BL7" ca="1" si="2">BG7+1</f>
        <v>44998</v>
      </c>
      <c r="BI7" s="99">
        <f t="shared" ca="1" si="2"/>
        <v>44999</v>
      </c>
      <c r="BJ7" s="99">
        <f t="shared" ca="1" si="2"/>
        <v>45000</v>
      </c>
      <c r="BK7" s="99">
        <f t="shared" ca="1" si="2"/>
        <v>45001</v>
      </c>
      <c r="BL7" s="100">
        <f t="shared" ca="1" si="2"/>
        <v>45002</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14" t="s">
        <v>23</v>
      </c>
      <c r="C9" s="115" t="s">
        <v>7</v>
      </c>
      <c r="D9" s="115" t="s">
        <v>24</v>
      </c>
      <c r="E9" s="115" t="s">
        <v>10</v>
      </c>
      <c r="F9" s="115" t="s">
        <v>11</v>
      </c>
      <c r="G9" s="115" t="s">
        <v>25</v>
      </c>
      <c r="H9" s="88"/>
      <c r="I9" s="106" t="str">
        <f t="shared" ref="I9:BL9" ca="1" si="3">LEFT(TEXT(I7,"ddd"),1)</f>
        <v>S</v>
      </c>
      <c r="J9" s="106" t="str">
        <f t="shared" ca="1" si="3"/>
        <v>S</v>
      </c>
      <c r="K9" s="106" t="str">
        <f t="shared" ca="1" si="3"/>
        <v>M</v>
      </c>
      <c r="L9" s="106" t="str">
        <f t="shared" ca="1" si="3"/>
        <v>T</v>
      </c>
      <c r="M9" s="106" t="str">
        <f t="shared" ca="1" si="3"/>
        <v>W</v>
      </c>
      <c r="N9" s="106" t="str">
        <f t="shared" ca="1" si="3"/>
        <v>T</v>
      </c>
      <c r="O9" s="106" t="str">
        <f t="shared" ca="1" si="3"/>
        <v>F</v>
      </c>
      <c r="P9" s="106" t="str">
        <f t="shared" ca="1" si="3"/>
        <v>S</v>
      </c>
      <c r="Q9" s="106" t="str">
        <f t="shared" ca="1" si="3"/>
        <v>S</v>
      </c>
      <c r="R9" s="106" t="str">
        <f t="shared" ca="1" si="3"/>
        <v>M</v>
      </c>
      <c r="S9" s="106" t="str">
        <f t="shared" ca="1" si="3"/>
        <v>T</v>
      </c>
      <c r="T9" s="106" t="str">
        <f t="shared" ca="1" si="3"/>
        <v>W</v>
      </c>
      <c r="U9" s="106" t="str">
        <f t="shared" ca="1" si="3"/>
        <v>T</v>
      </c>
      <c r="V9" s="106" t="str">
        <f t="shared" ca="1" si="3"/>
        <v>F</v>
      </c>
      <c r="W9" s="106" t="str">
        <f t="shared" ca="1" si="3"/>
        <v>S</v>
      </c>
      <c r="X9" s="106" t="str">
        <f t="shared" ca="1" si="3"/>
        <v>S</v>
      </c>
      <c r="Y9" s="106" t="str">
        <f t="shared" ca="1" si="3"/>
        <v>M</v>
      </c>
      <c r="Z9" s="106" t="str">
        <f t="shared" ca="1" si="3"/>
        <v>T</v>
      </c>
      <c r="AA9" s="106" t="str">
        <f t="shared" ca="1" si="3"/>
        <v>W</v>
      </c>
      <c r="AB9" s="106" t="str">
        <f t="shared" ca="1" si="3"/>
        <v>T</v>
      </c>
      <c r="AC9" s="106" t="str">
        <f t="shared" ca="1" si="3"/>
        <v>F</v>
      </c>
      <c r="AD9" s="106" t="str">
        <f t="shared" ca="1" si="3"/>
        <v>S</v>
      </c>
      <c r="AE9" s="106" t="str">
        <f t="shared" ca="1" si="3"/>
        <v>S</v>
      </c>
      <c r="AF9" s="106" t="str">
        <f t="shared" ca="1" si="3"/>
        <v>M</v>
      </c>
      <c r="AG9" s="106" t="str">
        <f t="shared" ca="1" si="3"/>
        <v>T</v>
      </c>
      <c r="AH9" s="106" t="str">
        <f t="shared" ca="1" si="3"/>
        <v>W</v>
      </c>
      <c r="AI9" s="106" t="str">
        <f t="shared" ca="1" si="3"/>
        <v>T</v>
      </c>
      <c r="AJ9" s="106" t="str">
        <f t="shared" ca="1" si="3"/>
        <v>F</v>
      </c>
      <c r="AK9" s="106" t="str">
        <f t="shared" ca="1" si="3"/>
        <v>S</v>
      </c>
      <c r="AL9" s="106" t="str">
        <f t="shared" ca="1" si="3"/>
        <v>S</v>
      </c>
      <c r="AM9" s="106" t="str">
        <f t="shared" ca="1" si="3"/>
        <v>M</v>
      </c>
      <c r="AN9" s="106" t="str">
        <f t="shared" ca="1" si="3"/>
        <v>T</v>
      </c>
      <c r="AO9" s="106" t="str">
        <f t="shared" ca="1" si="3"/>
        <v>W</v>
      </c>
      <c r="AP9" s="106" t="str">
        <f t="shared" ca="1" si="3"/>
        <v>T</v>
      </c>
      <c r="AQ9" s="106" t="str">
        <f t="shared" ca="1" si="3"/>
        <v>F</v>
      </c>
      <c r="AR9" s="106" t="str">
        <f t="shared" ca="1" si="3"/>
        <v>S</v>
      </c>
      <c r="AS9" s="106" t="str">
        <f t="shared" ca="1" si="3"/>
        <v>S</v>
      </c>
      <c r="AT9" s="106" t="str">
        <f t="shared" ca="1" si="3"/>
        <v>M</v>
      </c>
      <c r="AU9" s="106" t="str">
        <f t="shared" ca="1" si="3"/>
        <v>T</v>
      </c>
      <c r="AV9" s="106" t="str">
        <f t="shared" ca="1" si="3"/>
        <v>W</v>
      </c>
      <c r="AW9" s="106" t="str">
        <f t="shared" ca="1" si="3"/>
        <v>T</v>
      </c>
      <c r="AX9" s="106" t="str">
        <f t="shared" ca="1" si="3"/>
        <v>F</v>
      </c>
      <c r="AY9" s="106" t="str">
        <f t="shared" ca="1" si="3"/>
        <v>S</v>
      </c>
      <c r="AZ9" s="106" t="str">
        <f t="shared" ca="1" si="3"/>
        <v>S</v>
      </c>
      <c r="BA9" s="106" t="str">
        <f t="shared" ca="1" si="3"/>
        <v>M</v>
      </c>
      <c r="BB9" s="106" t="str">
        <f t="shared" ca="1" si="3"/>
        <v>T</v>
      </c>
      <c r="BC9" s="106" t="str">
        <f t="shared" ca="1" si="3"/>
        <v>W</v>
      </c>
      <c r="BD9" s="106" t="str">
        <f t="shared" ca="1" si="3"/>
        <v>T</v>
      </c>
      <c r="BE9" s="106" t="str">
        <f t="shared" ca="1" si="3"/>
        <v>F</v>
      </c>
      <c r="BF9" s="106" t="str">
        <f t="shared" ca="1" si="3"/>
        <v>S</v>
      </c>
      <c r="BG9" s="106" t="str">
        <f t="shared" ca="1" si="3"/>
        <v>S</v>
      </c>
      <c r="BH9" s="106" t="str">
        <f t="shared" ca="1" si="3"/>
        <v>M</v>
      </c>
      <c r="BI9" s="106" t="str">
        <f t="shared" ca="1" si="3"/>
        <v>T</v>
      </c>
      <c r="BJ9" s="106" t="str">
        <f t="shared" ca="1" si="3"/>
        <v>W</v>
      </c>
      <c r="BK9" s="106" t="str">
        <f t="shared" ca="1" si="3"/>
        <v>T</v>
      </c>
      <c r="BL9" s="106" t="str">
        <f t="shared" ca="1" si="3"/>
        <v>F</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v>
      </c>
      <c r="C12" s="59" t="s">
        <v>8</v>
      </c>
      <c r="D12" s="59" t="s">
        <v>6</v>
      </c>
      <c r="E12" s="60">
        <v>0.25</v>
      </c>
      <c r="F12" s="61">
        <f ca="1">TODAY()</f>
        <v>44946</v>
      </c>
      <c r="G12" s="62">
        <v>3</v>
      </c>
      <c r="H12" s="59"/>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v>
      </c>
      <c r="C13" s="59" t="s">
        <v>9</v>
      </c>
      <c r="D13" s="59"/>
      <c r="E13" s="60"/>
      <c r="F13" s="61">
        <f ca="1">TODAY()+5</f>
        <v>44951</v>
      </c>
      <c r="G13" s="62">
        <v>1</v>
      </c>
      <c r="H13" s="59"/>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0</v>
      </c>
      <c r="C14" s="59" t="s">
        <v>14</v>
      </c>
      <c r="D14" s="59"/>
      <c r="E14" s="60">
        <v>0.5</v>
      </c>
      <c r="F14" s="61">
        <f ca="1">F12-3</f>
        <v>44943</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1</v>
      </c>
      <c r="C15" s="59" t="s">
        <v>9</v>
      </c>
      <c r="D15" s="59"/>
      <c r="E15" s="60"/>
      <c r="F15" s="61">
        <f ca="1">F12+20</f>
        <v>44966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v>
      </c>
      <c r="C16" s="59" t="s">
        <v>13</v>
      </c>
      <c r="D16" s="59"/>
      <c r="E16" s="60">
        <v>0.1</v>
      </c>
      <c r="F16" s="61">
        <f ca="1">F12+6</f>
        <v>44952</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3</v>
      </c>
      <c r="C18" s="59" t="s">
        <v>15</v>
      </c>
      <c r="D18" s="59"/>
      <c r="E18" s="60">
        <v>0.6</v>
      </c>
      <c r="F18" s="61">
        <f ca="1">F12+6</f>
        <v>44952</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4</v>
      </c>
      <c r="C19" s="59" t="s">
        <v>16</v>
      </c>
      <c r="D19" s="59"/>
      <c r="E19" s="60">
        <v>0.5</v>
      </c>
      <c r="F19" s="61">
        <f ca="1">F18+2</f>
        <v>44954</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0</v>
      </c>
      <c r="C20" s="59" t="s">
        <v>14</v>
      </c>
      <c r="D20" s="59"/>
      <c r="E20" s="60">
        <v>0.33</v>
      </c>
      <c r="F20" s="61">
        <f ca="1">F19+5</f>
        <v>44959</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1</v>
      </c>
      <c r="C21" s="59" t="s">
        <v>9</v>
      </c>
      <c r="D21" s="59"/>
      <c r="E21" s="60"/>
      <c r="F21" s="61">
        <f ca="1">F20+2</f>
        <v>44961</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v>
      </c>
      <c r="C22" s="59"/>
      <c r="D22" s="59"/>
      <c r="E22" s="60"/>
      <c r="F22" s="61">
        <f ca="1">F21+1</f>
        <v>44962</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3</v>
      </c>
      <c r="C24" s="59" t="s">
        <v>16</v>
      </c>
      <c r="D24" s="59"/>
      <c r="E24" s="60"/>
      <c r="F24" s="61">
        <f ca="1">F12+15</f>
        <v>44961</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4</v>
      </c>
      <c r="C25" s="59" t="s">
        <v>13</v>
      </c>
      <c r="D25" s="59"/>
      <c r="E25" s="60"/>
      <c r="F25" s="61">
        <f ca="1">F24+3</f>
        <v>44964</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0</v>
      </c>
      <c r="C26" s="59" t="s">
        <v>16</v>
      </c>
      <c r="D26" s="59"/>
      <c r="E26" s="60"/>
      <c r="F26" s="61">
        <f ca="1">F25+15</f>
        <v>44979</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1</v>
      </c>
      <c r="C27" s="59" t="s">
        <v>8</v>
      </c>
      <c r="D27" s="59"/>
      <c r="E27" s="60"/>
      <c r="F27" s="61">
        <f ca="1">F21+22</f>
        <v>44983</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v>
      </c>
      <c r="C28" s="59" t="s">
        <v>14</v>
      </c>
      <c r="D28" s="59"/>
      <c r="E28" s="60"/>
      <c r="F28" s="61">
        <f ca="1">F16</f>
        <v>44952</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3</v>
      </c>
      <c r="C30" s="59"/>
      <c r="D30" s="59"/>
      <c r="E30" s="60"/>
      <c r="F30" s="61">
        <f ca="1">F27+3</f>
        <v>44986</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4</v>
      </c>
      <c r="C31" s="59"/>
      <c r="D31" s="59"/>
      <c r="E31" s="60"/>
      <c r="F31" s="61">
        <f ca="1">F30+14</f>
        <v>45000</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0</v>
      </c>
      <c r="C32" s="59" t="s">
        <v>9</v>
      </c>
      <c r="D32" s="59"/>
      <c r="E32" s="60"/>
      <c r="F32" s="61">
        <f ca="1">F31+42</f>
        <v>45042</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t="s">
        <v>22</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17</v>
      </c>
      <c r="C6" s="34" cm="1">
        <f t="array" aca="1" ref="C6" ca="1">IFERROR(IF(MIN(Milestones435[Start])=0,TODAY(),B11(Milestones435[Start])),TODAY())</f>
        <v>44946</v>
      </c>
      <c r="D6" s="53"/>
      <c r="E6" s="32"/>
      <c r="F6" s="33"/>
      <c r="G6" s="32"/>
      <c r="H6" s="29"/>
      <c r="I6" s="94" t="str">
        <f ca="1">TEXT(I7,"mmmm")</f>
        <v>January</v>
      </c>
      <c r="J6" s="94"/>
      <c r="K6" s="94"/>
      <c r="L6" s="94"/>
      <c r="M6" s="94"/>
      <c r="N6" s="94"/>
      <c r="O6" s="94"/>
      <c r="P6" s="94" t="str">
        <f ca="1">IF(TEXT(P7,"mmmm")=I6,"",TEXT(P7,"mmmm"))</f>
        <v/>
      </c>
      <c r="Q6" s="94"/>
      <c r="R6" s="94"/>
      <c r="S6" s="94"/>
      <c r="T6" s="94"/>
      <c r="U6" s="94"/>
      <c r="V6" s="94"/>
      <c r="W6" s="94" t="str">
        <f ca="1">IF(OR(TEXT(W7,"mmmm")=P6,TEXT(W7,"mmmm")=I6),"",TEXT(W7,"mmmm"))</f>
        <v>February</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March</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5">
      <c r="A7" s="10"/>
      <c r="B7" s="49" t="s">
        <v>12</v>
      </c>
      <c r="C7" s="35">
        <v>1</v>
      </c>
      <c r="D7" s="52"/>
      <c r="E7" s="29"/>
      <c r="F7" s="29"/>
      <c r="G7" s="29"/>
      <c r="H7" s="29"/>
      <c r="I7" s="96">
        <f ca="1">IFERROR(Project_Start+Scrolling_Increment,TODAY())</f>
        <v>44947</v>
      </c>
      <c r="J7" s="17">
        <f ca="1">I7+1</f>
        <v>44948</v>
      </c>
      <c r="K7" s="17">
        <f t="shared" ref="K7:AX7" ca="1" si="0">J7+1</f>
        <v>44949</v>
      </c>
      <c r="L7" s="17">
        <f t="shared" ca="1" si="0"/>
        <v>44950</v>
      </c>
      <c r="M7" s="17">
        <f t="shared" ca="1" si="0"/>
        <v>44951</v>
      </c>
      <c r="N7" s="17">
        <f t="shared" ca="1" si="0"/>
        <v>44952</v>
      </c>
      <c r="O7" s="64">
        <f t="shared" ca="1" si="0"/>
        <v>44953</v>
      </c>
      <c r="P7" s="17">
        <f ca="1">O7+1</f>
        <v>44954</v>
      </c>
      <c r="Q7" s="17">
        <f ca="1">P7+1</f>
        <v>44955</v>
      </c>
      <c r="R7" s="17">
        <f t="shared" ca="1" si="0"/>
        <v>44956</v>
      </c>
      <c r="S7" s="17">
        <f t="shared" ca="1" si="0"/>
        <v>44957</v>
      </c>
      <c r="T7" s="17">
        <f t="shared" ca="1" si="0"/>
        <v>44958</v>
      </c>
      <c r="U7" s="17">
        <f t="shared" ca="1" si="0"/>
        <v>44959</v>
      </c>
      <c r="V7" s="64">
        <f t="shared" ca="1" si="0"/>
        <v>44960</v>
      </c>
      <c r="W7" s="17">
        <f ca="1">V7+1</f>
        <v>44961</v>
      </c>
      <c r="X7" s="17">
        <f ca="1">W7+1</f>
        <v>44962</v>
      </c>
      <c r="Y7" s="17">
        <f t="shared" ca="1" si="0"/>
        <v>44963</v>
      </c>
      <c r="Z7" s="17">
        <f t="shared" ca="1" si="0"/>
        <v>44964</v>
      </c>
      <c r="AA7" s="17">
        <f t="shared" ca="1" si="0"/>
        <v>44965</v>
      </c>
      <c r="AB7" s="17">
        <f t="shared" ca="1" si="0"/>
        <v>44966</v>
      </c>
      <c r="AC7" s="64">
        <f t="shared" ca="1" si="0"/>
        <v>44967</v>
      </c>
      <c r="AD7" s="17">
        <f ca="1">AC7+1</f>
        <v>44968</v>
      </c>
      <c r="AE7" s="17">
        <f ca="1">AD7+1</f>
        <v>44969</v>
      </c>
      <c r="AF7" s="17">
        <f t="shared" ca="1" si="0"/>
        <v>44970</v>
      </c>
      <c r="AG7" s="17">
        <f t="shared" ca="1" si="0"/>
        <v>44971</v>
      </c>
      <c r="AH7" s="17">
        <f t="shared" ca="1" si="0"/>
        <v>44972</v>
      </c>
      <c r="AI7" s="17">
        <f t="shared" ca="1" si="0"/>
        <v>44973</v>
      </c>
      <c r="AJ7" s="64">
        <f t="shared" ca="1" si="0"/>
        <v>44974</v>
      </c>
      <c r="AK7" s="17">
        <f ca="1">AJ7+1</f>
        <v>44975</v>
      </c>
      <c r="AL7" s="17">
        <f ca="1">AK7+1</f>
        <v>44976</v>
      </c>
      <c r="AM7" s="17">
        <f t="shared" ca="1" si="0"/>
        <v>44977</v>
      </c>
      <c r="AN7" s="17">
        <f t="shared" ca="1" si="0"/>
        <v>44978</v>
      </c>
      <c r="AO7" s="17">
        <f t="shared" ca="1" si="0"/>
        <v>44979</v>
      </c>
      <c r="AP7" s="17">
        <f t="shared" ca="1" si="0"/>
        <v>44980</v>
      </c>
      <c r="AQ7" s="64">
        <f t="shared" ca="1" si="0"/>
        <v>44981</v>
      </c>
      <c r="AR7" s="17">
        <f ca="1">AQ7+1</f>
        <v>44982</v>
      </c>
      <c r="AS7" s="17">
        <f ca="1">AR7+1</f>
        <v>44983</v>
      </c>
      <c r="AT7" s="17">
        <f t="shared" ca="1" si="0"/>
        <v>44984</v>
      </c>
      <c r="AU7" s="17">
        <f t="shared" ca="1" si="0"/>
        <v>44985</v>
      </c>
      <c r="AV7" s="17">
        <f t="shared" ca="1" si="0"/>
        <v>44986</v>
      </c>
      <c r="AW7" s="17">
        <f t="shared" ca="1" si="0"/>
        <v>44987</v>
      </c>
      <c r="AX7" s="64">
        <f t="shared" ca="1" si="0"/>
        <v>44988</v>
      </c>
      <c r="AY7" s="17">
        <f ca="1">AX7+1</f>
        <v>44989</v>
      </c>
      <c r="AZ7" s="17">
        <f ca="1">AY7+1</f>
        <v>44990</v>
      </c>
      <c r="BA7" s="17">
        <f t="shared" ref="BA7:BE7" ca="1" si="1">AZ7+1</f>
        <v>44991</v>
      </c>
      <c r="BB7" s="17">
        <f t="shared" ca="1" si="1"/>
        <v>44992</v>
      </c>
      <c r="BC7" s="17">
        <f t="shared" ca="1" si="1"/>
        <v>44993</v>
      </c>
      <c r="BD7" s="17">
        <f t="shared" ca="1" si="1"/>
        <v>44994</v>
      </c>
      <c r="BE7" s="64">
        <f t="shared" ca="1" si="1"/>
        <v>44995</v>
      </c>
      <c r="BF7" s="17">
        <f ca="1">BE7+1</f>
        <v>44996</v>
      </c>
      <c r="BG7" s="17">
        <f ca="1">BF7+1</f>
        <v>44997</v>
      </c>
      <c r="BH7" s="17">
        <f t="shared" ref="BH7:BL7" ca="1" si="2">BG7+1</f>
        <v>44998</v>
      </c>
      <c r="BI7" s="17">
        <f t="shared" ca="1" si="2"/>
        <v>44999</v>
      </c>
      <c r="BJ7" s="17">
        <f t="shared" ca="1" si="2"/>
        <v>45000</v>
      </c>
      <c r="BK7" s="17">
        <f t="shared" ca="1" si="2"/>
        <v>45001</v>
      </c>
      <c r="BL7" s="18">
        <f t="shared" ca="1" si="2"/>
        <v>45002</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c r="B9" s="119" t="s">
        <v>23</v>
      </c>
      <c r="C9" s="120" t="s">
        <v>7</v>
      </c>
      <c r="D9" s="120" t="s">
        <v>24</v>
      </c>
      <c r="E9" s="120" t="s">
        <v>10</v>
      </c>
      <c r="F9" s="120" t="s">
        <v>11</v>
      </c>
      <c r="G9" s="120" t="s">
        <v>25</v>
      </c>
      <c r="H9" s="48"/>
      <c r="I9" s="37" t="str">
        <f t="shared" ref="I9:BL9" ca="1" si="3">LEFT(TEXT(I7,"ddd"),1)</f>
        <v>S</v>
      </c>
      <c r="J9" s="37" t="str">
        <f t="shared" ca="1" si="3"/>
        <v>S</v>
      </c>
      <c r="K9" s="37" t="str">
        <f t="shared" ca="1" si="3"/>
        <v>M</v>
      </c>
      <c r="L9" s="37" t="str">
        <f t="shared" ca="1" si="3"/>
        <v>T</v>
      </c>
      <c r="M9" s="37" t="str">
        <f t="shared" ca="1" si="3"/>
        <v>W</v>
      </c>
      <c r="N9" s="37" t="str">
        <f t="shared" ca="1" si="3"/>
        <v>T</v>
      </c>
      <c r="O9" s="37" t="str">
        <f t="shared" ca="1" si="3"/>
        <v>F</v>
      </c>
      <c r="P9" s="37" t="str">
        <f t="shared" ca="1" si="3"/>
        <v>S</v>
      </c>
      <c r="Q9" s="37" t="str">
        <f t="shared" ca="1" si="3"/>
        <v>S</v>
      </c>
      <c r="R9" s="37" t="str">
        <f t="shared" ca="1" si="3"/>
        <v>M</v>
      </c>
      <c r="S9" s="37" t="str">
        <f t="shared" ca="1" si="3"/>
        <v>T</v>
      </c>
      <c r="T9" s="37" t="str">
        <f t="shared" ca="1" si="3"/>
        <v>W</v>
      </c>
      <c r="U9" s="37" t="str">
        <f t="shared" ca="1" si="3"/>
        <v>T</v>
      </c>
      <c r="V9" s="37" t="str">
        <f t="shared" ca="1" si="3"/>
        <v>F</v>
      </c>
      <c r="W9" s="37" t="str">
        <f t="shared" ca="1" si="3"/>
        <v>S</v>
      </c>
      <c r="X9" s="37" t="str">
        <f t="shared" ca="1" si="3"/>
        <v>S</v>
      </c>
      <c r="Y9" s="37" t="str">
        <f t="shared" ca="1" si="3"/>
        <v>M</v>
      </c>
      <c r="Z9" s="37" t="str">
        <f t="shared" ca="1" si="3"/>
        <v>T</v>
      </c>
      <c r="AA9" s="37" t="str">
        <f t="shared" ca="1" si="3"/>
        <v>W</v>
      </c>
      <c r="AB9" s="37" t="str">
        <f t="shared" ca="1" si="3"/>
        <v>T</v>
      </c>
      <c r="AC9" s="37" t="str">
        <f t="shared" ca="1" si="3"/>
        <v>F</v>
      </c>
      <c r="AD9" s="37" t="str">
        <f t="shared" ca="1" si="3"/>
        <v>S</v>
      </c>
      <c r="AE9" s="37" t="str">
        <f t="shared" ca="1" si="3"/>
        <v>S</v>
      </c>
      <c r="AF9" s="37" t="str">
        <f t="shared" ca="1" si="3"/>
        <v>M</v>
      </c>
      <c r="AG9" s="37" t="str">
        <f t="shared" ca="1" si="3"/>
        <v>T</v>
      </c>
      <c r="AH9" s="37" t="str">
        <f t="shared" ca="1" si="3"/>
        <v>W</v>
      </c>
      <c r="AI9" s="37" t="str">
        <f t="shared" ca="1" si="3"/>
        <v>T</v>
      </c>
      <c r="AJ9" s="37" t="str">
        <f t="shared" ca="1" si="3"/>
        <v>F</v>
      </c>
      <c r="AK9" s="37" t="str">
        <f t="shared" ca="1" si="3"/>
        <v>S</v>
      </c>
      <c r="AL9" s="37" t="str">
        <f t="shared" ca="1" si="3"/>
        <v>S</v>
      </c>
      <c r="AM9" s="37" t="str">
        <f t="shared" ca="1" si="3"/>
        <v>M</v>
      </c>
      <c r="AN9" s="37" t="str">
        <f t="shared" ca="1" si="3"/>
        <v>T</v>
      </c>
      <c r="AO9" s="37" t="str">
        <f t="shared" ca="1" si="3"/>
        <v>W</v>
      </c>
      <c r="AP9" s="37" t="str">
        <f t="shared" ca="1" si="3"/>
        <v>T</v>
      </c>
      <c r="AQ9" s="37" t="str">
        <f t="shared" ca="1" si="3"/>
        <v>F</v>
      </c>
      <c r="AR9" s="37" t="str">
        <f t="shared" ca="1" si="3"/>
        <v>S</v>
      </c>
      <c r="AS9" s="37" t="str">
        <f t="shared" ca="1" si="3"/>
        <v>S</v>
      </c>
      <c r="AT9" s="37" t="str">
        <f t="shared" ca="1" si="3"/>
        <v>M</v>
      </c>
      <c r="AU9" s="37" t="str">
        <f t="shared" ca="1" si="3"/>
        <v>T</v>
      </c>
      <c r="AV9" s="37" t="str">
        <f t="shared" ca="1" si="3"/>
        <v>W</v>
      </c>
      <c r="AW9" s="37" t="str">
        <f t="shared" ca="1" si="3"/>
        <v>T</v>
      </c>
      <c r="AX9" s="37" t="str">
        <f t="shared" ca="1" si="3"/>
        <v>F</v>
      </c>
      <c r="AY9" s="37" t="str">
        <f t="shared" ca="1" si="3"/>
        <v>S</v>
      </c>
      <c r="AZ9" s="37" t="str">
        <f t="shared" ca="1" si="3"/>
        <v>S</v>
      </c>
      <c r="BA9" s="37" t="str">
        <f t="shared" ca="1" si="3"/>
        <v>M</v>
      </c>
      <c r="BB9" s="37" t="str">
        <f t="shared" ca="1" si="3"/>
        <v>T</v>
      </c>
      <c r="BC9" s="37" t="str">
        <f t="shared" ca="1" si="3"/>
        <v>W</v>
      </c>
      <c r="BD9" s="37" t="str">
        <f t="shared" ca="1" si="3"/>
        <v>T</v>
      </c>
      <c r="BE9" s="37" t="str">
        <f t="shared" ca="1" si="3"/>
        <v>F</v>
      </c>
      <c r="BF9" s="37" t="str">
        <f t="shared" ca="1" si="3"/>
        <v>S</v>
      </c>
      <c r="BG9" s="37" t="str">
        <f t="shared" ca="1" si="3"/>
        <v>S</v>
      </c>
      <c r="BH9" s="37" t="str">
        <f t="shared" ca="1" si="3"/>
        <v>M</v>
      </c>
      <c r="BI9" s="37" t="str">
        <f t="shared" ca="1" si="3"/>
        <v>T</v>
      </c>
      <c r="BJ9" s="37" t="str">
        <f t="shared" ca="1" si="3"/>
        <v>W</v>
      </c>
      <c r="BK9" s="37" t="str">
        <f t="shared" ca="1" si="3"/>
        <v>T</v>
      </c>
      <c r="BL9" s="37" t="str">
        <f t="shared" ca="1" si="3"/>
        <v>F</v>
      </c>
      <c r="BM9" s="32"/>
    </row>
    <row r="10" spans="1:68" ht="30" hidden="1" customHeight="1" thickBo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25">
      <c r="A12" s="10"/>
      <c r="B12" s="25" t="s">
        <v>3</v>
      </c>
      <c r="C12" s="21" t="s">
        <v>8</v>
      </c>
      <c r="D12" s="21" t="s">
        <v>6</v>
      </c>
      <c r="E12" s="22">
        <v>0.25</v>
      </c>
      <c r="F12" s="23">
        <f ca="1">TODAY()</f>
        <v>44946</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25">
      <c r="A13" s="10"/>
      <c r="B13" s="25" t="s">
        <v>4</v>
      </c>
      <c r="C13" s="21" t="s">
        <v>9</v>
      </c>
      <c r="D13" s="21"/>
      <c r="E13" s="22"/>
      <c r="F13" s="23">
        <f ca="1">TODAY()+5</f>
        <v>44951</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25">
      <c r="A14" s="9"/>
      <c r="B14" s="25" t="s">
        <v>0</v>
      </c>
      <c r="C14" s="21" t="s">
        <v>14</v>
      </c>
      <c r="D14" s="21"/>
      <c r="E14" s="22">
        <v>0.5</v>
      </c>
      <c r="F14" s="23">
        <f ca="1">F12-3</f>
        <v>44943</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25">
      <c r="A15" s="9"/>
      <c r="B15" s="25" t="s">
        <v>1</v>
      </c>
      <c r="C15" s="21" t="s">
        <v>9</v>
      </c>
      <c r="D15" s="21"/>
      <c r="E15" s="22"/>
      <c r="F15" s="23">
        <f ca="1">F12+20</f>
        <v>44966</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25">
      <c r="A16" s="9"/>
      <c r="B16" s="25" t="s">
        <v>2</v>
      </c>
      <c r="C16" s="21" t="s">
        <v>13</v>
      </c>
      <c r="D16" s="21"/>
      <c r="E16" s="22">
        <v>0.1</v>
      </c>
      <c r="F16" s="23">
        <f ca="1">F12+6</f>
        <v>44952</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25">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25">
      <c r="A18" s="10"/>
      <c r="B18" s="25" t="s">
        <v>3</v>
      </c>
      <c r="C18" s="21" t="s">
        <v>15</v>
      </c>
      <c r="D18" s="21"/>
      <c r="E18" s="22">
        <v>0.6</v>
      </c>
      <c r="F18" s="23">
        <f ca="1">F12+6</f>
        <v>44952</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x14ac:dyDescent="0.25">
      <c r="A19" s="9"/>
      <c r="B19" s="25" t="s">
        <v>4</v>
      </c>
      <c r="C19" s="21" t="s">
        <v>16</v>
      </c>
      <c r="D19" s="21"/>
      <c r="E19" s="22">
        <v>0.5</v>
      </c>
      <c r="F19" s="23">
        <f ca="1">F18+2</f>
        <v>44954</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25">
      <c r="A20" s="9"/>
      <c r="B20" s="25" t="s">
        <v>0</v>
      </c>
      <c r="C20" s="21" t="s">
        <v>14</v>
      </c>
      <c r="D20" s="21"/>
      <c r="E20" s="22">
        <v>0.33</v>
      </c>
      <c r="F20" s="23">
        <f ca="1">F19+5</f>
        <v>44959</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25">
      <c r="A21" s="9"/>
      <c r="B21" s="25" t="s">
        <v>1</v>
      </c>
      <c r="C21" s="21" t="s">
        <v>9</v>
      </c>
      <c r="D21" s="21"/>
      <c r="E21" s="22"/>
      <c r="F21" s="23">
        <f ca="1">F20+2</f>
        <v>44961</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25">
      <c r="A22" s="9"/>
      <c r="B22" s="25" t="s">
        <v>2</v>
      </c>
      <c r="C22" s="21"/>
      <c r="D22" s="21"/>
      <c r="E22" s="22"/>
      <c r="F22" s="23">
        <f ca="1">F21+1</f>
        <v>44962</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25">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25">
      <c r="A24" s="9"/>
      <c r="B24" s="25" t="s">
        <v>3</v>
      </c>
      <c r="C24" s="21" t="s">
        <v>16</v>
      </c>
      <c r="D24" s="21"/>
      <c r="E24" s="22"/>
      <c r="F24" s="23">
        <f ca="1">F12+15</f>
        <v>44961</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25">
      <c r="A25" s="9"/>
      <c r="B25" s="25" t="s">
        <v>4</v>
      </c>
      <c r="C25" s="21" t="s">
        <v>13</v>
      </c>
      <c r="D25" s="21"/>
      <c r="E25" s="22"/>
      <c r="F25" s="23">
        <f ca="1">F24+3</f>
        <v>44964</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25">
      <c r="A26" s="9"/>
      <c r="B26" s="25" t="s">
        <v>0</v>
      </c>
      <c r="C26" s="21" t="s">
        <v>16</v>
      </c>
      <c r="D26" s="21"/>
      <c r="E26" s="22"/>
      <c r="F26" s="23">
        <f ca="1">F25+15</f>
        <v>44979</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25">
      <c r="A27" s="9"/>
      <c r="B27" s="25" t="s">
        <v>1</v>
      </c>
      <c r="C27" s="21" t="s">
        <v>8</v>
      </c>
      <c r="D27" s="21"/>
      <c r="E27" s="22"/>
      <c r="F27" s="23">
        <f ca="1">F21+22</f>
        <v>44983</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25">
      <c r="A28" s="9"/>
      <c r="B28" s="25" t="s">
        <v>2</v>
      </c>
      <c r="C28" s="21" t="s">
        <v>14</v>
      </c>
      <c r="D28" s="21"/>
      <c r="E28" s="22"/>
      <c r="F28" s="23">
        <f ca="1">F16</f>
        <v>44952</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25">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25">
      <c r="A30" s="9"/>
      <c r="B30" s="25" t="s">
        <v>3</v>
      </c>
      <c r="C30" s="21"/>
      <c r="D30" s="21"/>
      <c r="E30" s="22"/>
      <c r="F30" s="23">
        <f ca="1">F27+3</f>
        <v>44986</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25">
      <c r="A31" s="9"/>
      <c r="B31" s="25" t="s">
        <v>4</v>
      </c>
      <c r="C31" s="21"/>
      <c r="D31" s="21"/>
      <c r="E31" s="22"/>
      <c r="F31" s="23">
        <f ca="1">F30+14</f>
        <v>45000</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25">
      <c r="A32" s="9"/>
      <c r="B32" s="25" t="s">
        <v>0</v>
      </c>
      <c r="C32" s="21" t="s">
        <v>9</v>
      </c>
      <c r="D32" s="21"/>
      <c r="E32" s="22"/>
      <c r="F32" s="23">
        <f ca="1">F31+42</f>
        <v>45042</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25">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25">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2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25">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1"/>
  <sheetViews>
    <sheetView showGridLines="0" tabSelected="1" showRuler="0" topLeftCell="A3" zoomScaleNormal="100" zoomScalePageLayoutView="70" workbookViewId="0">
      <selection activeCell="A25" sqref="A25:XFD25"/>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8" t="s">
        <v>37</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5">
      <c r="A5" s="10"/>
      <c r="B5" s="78" t="s">
        <v>21</v>
      </c>
      <c r="C5" s="74"/>
      <c r="D5" s="74"/>
      <c r="E5" s="75"/>
      <c r="F5" s="76"/>
      <c r="G5" s="75"/>
      <c r="H5" s="75"/>
    </row>
    <row r="6" spans="1:68" ht="30" customHeight="1" x14ac:dyDescent="0.35">
      <c r="A6" s="10"/>
      <c r="B6" s="79" t="s">
        <v>17</v>
      </c>
      <c r="C6" s="80">
        <v>44945</v>
      </c>
      <c r="D6" s="81"/>
      <c r="E6" s="75"/>
      <c r="F6" s="76"/>
      <c r="G6" s="75"/>
      <c r="H6" s="75"/>
      <c r="I6" s="91" t="str">
        <f ca="1">TEXT(I7,"mmmm")</f>
        <v>January</v>
      </c>
      <c r="J6" s="91"/>
      <c r="K6" s="91"/>
      <c r="L6" s="91"/>
      <c r="M6" s="91"/>
      <c r="N6" s="91"/>
      <c r="O6" s="91"/>
      <c r="P6" s="91" t="str">
        <f ca="1">IF(TEXT(P7,"mmmm")=I6,"",TEXT(P7,"mmmm"))</f>
        <v/>
      </c>
      <c r="Q6" s="91"/>
      <c r="R6" s="91"/>
      <c r="S6" s="91"/>
      <c r="T6" s="91"/>
      <c r="U6" s="91"/>
      <c r="V6" s="91"/>
      <c r="W6" s="91" t="str">
        <f ca="1">IF(OR(TEXT(W7,"mmmm")=P6,TEXT(W7,"mmmm")=I6),"",TEXT(W7,"mmmm"))</f>
        <v>February</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March</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0</v>
      </c>
      <c r="D7" s="74"/>
      <c r="E7" s="75"/>
      <c r="F7" s="75"/>
      <c r="G7" s="75"/>
      <c r="H7" s="83"/>
      <c r="I7" s="98">
        <f ca="1">IFERROR(Project_Start+Scrolling_Increment,TODAY())</f>
        <v>44945</v>
      </c>
      <c r="J7" s="99">
        <f ca="1">I7+1</f>
        <v>44946</v>
      </c>
      <c r="K7" s="99">
        <f t="shared" ref="K7:AX7" ca="1" si="0">J7+1</f>
        <v>44947</v>
      </c>
      <c r="L7" s="99">
        <f t="shared" ca="1" si="0"/>
        <v>44948</v>
      </c>
      <c r="M7" s="99">
        <f t="shared" ca="1" si="0"/>
        <v>44949</v>
      </c>
      <c r="N7" s="99">
        <f t="shared" ca="1" si="0"/>
        <v>44950</v>
      </c>
      <c r="O7" s="100">
        <f t="shared" ca="1" si="0"/>
        <v>44951</v>
      </c>
      <c r="P7" s="99">
        <f ca="1">O7+1</f>
        <v>44952</v>
      </c>
      <c r="Q7" s="99">
        <f ca="1">P7+1</f>
        <v>44953</v>
      </c>
      <c r="R7" s="99">
        <f t="shared" ca="1" si="0"/>
        <v>44954</v>
      </c>
      <c r="S7" s="99">
        <f t="shared" ca="1" si="0"/>
        <v>44955</v>
      </c>
      <c r="T7" s="99">
        <f t="shared" ca="1" si="0"/>
        <v>44956</v>
      </c>
      <c r="U7" s="99">
        <f t="shared" ca="1" si="0"/>
        <v>44957</v>
      </c>
      <c r="V7" s="100">
        <f t="shared" ca="1" si="0"/>
        <v>44958</v>
      </c>
      <c r="W7" s="99">
        <f ca="1">V7+1</f>
        <v>44959</v>
      </c>
      <c r="X7" s="99">
        <f ca="1">W7+1</f>
        <v>44960</v>
      </c>
      <c r="Y7" s="99">
        <f t="shared" ca="1" si="0"/>
        <v>44961</v>
      </c>
      <c r="Z7" s="99">
        <f t="shared" ca="1" si="0"/>
        <v>44962</v>
      </c>
      <c r="AA7" s="99">
        <f t="shared" ca="1" si="0"/>
        <v>44963</v>
      </c>
      <c r="AB7" s="99">
        <f t="shared" ca="1" si="0"/>
        <v>44964</v>
      </c>
      <c r="AC7" s="100">
        <f t="shared" ca="1" si="0"/>
        <v>44965</v>
      </c>
      <c r="AD7" s="99">
        <f ca="1">AC7+1</f>
        <v>44966</v>
      </c>
      <c r="AE7" s="99">
        <f ca="1">AD7+1</f>
        <v>44967</v>
      </c>
      <c r="AF7" s="99">
        <f t="shared" ca="1" si="0"/>
        <v>44968</v>
      </c>
      <c r="AG7" s="99">
        <f t="shared" ca="1" si="0"/>
        <v>44969</v>
      </c>
      <c r="AH7" s="99">
        <f t="shared" ca="1" si="0"/>
        <v>44970</v>
      </c>
      <c r="AI7" s="99">
        <f t="shared" ca="1" si="0"/>
        <v>44971</v>
      </c>
      <c r="AJ7" s="100">
        <f t="shared" ca="1" si="0"/>
        <v>44972</v>
      </c>
      <c r="AK7" s="99">
        <f ca="1">AJ7+1</f>
        <v>44973</v>
      </c>
      <c r="AL7" s="99">
        <f ca="1">AK7+1</f>
        <v>44974</v>
      </c>
      <c r="AM7" s="99">
        <f t="shared" ca="1" si="0"/>
        <v>44975</v>
      </c>
      <c r="AN7" s="99">
        <f t="shared" ca="1" si="0"/>
        <v>44976</v>
      </c>
      <c r="AO7" s="99">
        <f t="shared" ca="1" si="0"/>
        <v>44977</v>
      </c>
      <c r="AP7" s="99">
        <f t="shared" ca="1" si="0"/>
        <v>44978</v>
      </c>
      <c r="AQ7" s="100">
        <f t="shared" ca="1" si="0"/>
        <v>44979</v>
      </c>
      <c r="AR7" s="99">
        <f ca="1">AQ7+1</f>
        <v>44980</v>
      </c>
      <c r="AS7" s="99">
        <f ca="1">AR7+1</f>
        <v>44981</v>
      </c>
      <c r="AT7" s="99">
        <f t="shared" ca="1" si="0"/>
        <v>44982</v>
      </c>
      <c r="AU7" s="99">
        <f t="shared" ca="1" si="0"/>
        <v>44983</v>
      </c>
      <c r="AV7" s="99">
        <f t="shared" ca="1" si="0"/>
        <v>44984</v>
      </c>
      <c r="AW7" s="99">
        <f t="shared" ca="1" si="0"/>
        <v>44985</v>
      </c>
      <c r="AX7" s="100">
        <f t="shared" ca="1" si="0"/>
        <v>44986</v>
      </c>
      <c r="AY7" s="99">
        <f ca="1">AX7+1</f>
        <v>44987</v>
      </c>
      <c r="AZ7" s="99">
        <f ca="1">AY7+1</f>
        <v>44988</v>
      </c>
      <c r="BA7" s="99">
        <f t="shared" ref="BA7:BE7" ca="1" si="1">AZ7+1</f>
        <v>44989</v>
      </c>
      <c r="BB7" s="99">
        <f t="shared" ca="1" si="1"/>
        <v>44990</v>
      </c>
      <c r="BC7" s="99">
        <f t="shared" ca="1" si="1"/>
        <v>44991</v>
      </c>
      <c r="BD7" s="99">
        <f t="shared" ca="1" si="1"/>
        <v>44992</v>
      </c>
      <c r="BE7" s="100">
        <f t="shared" ca="1" si="1"/>
        <v>44993</v>
      </c>
      <c r="BF7" s="99">
        <f ca="1">BE7+1</f>
        <v>44994</v>
      </c>
      <c r="BG7" s="99">
        <f ca="1">BF7+1</f>
        <v>44995</v>
      </c>
      <c r="BH7" s="99">
        <f t="shared" ref="BH7:BL7" ca="1" si="2">BG7+1</f>
        <v>44996</v>
      </c>
      <c r="BI7" s="99">
        <f t="shared" ca="1" si="2"/>
        <v>44997</v>
      </c>
      <c r="BJ7" s="99">
        <f t="shared" ca="1" si="2"/>
        <v>44998</v>
      </c>
      <c r="BK7" s="99">
        <f t="shared" ca="1" si="2"/>
        <v>44999</v>
      </c>
      <c r="BL7" s="100">
        <f t="shared" ca="1" si="2"/>
        <v>45000</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22" t="s">
        <v>23</v>
      </c>
      <c r="C9" s="123" t="s">
        <v>7</v>
      </c>
      <c r="D9" s="123" t="s">
        <v>24</v>
      </c>
      <c r="E9" s="123" t="s">
        <v>10</v>
      </c>
      <c r="F9" s="123" t="s">
        <v>11</v>
      </c>
      <c r="G9" s="123" t="s">
        <v>25</v>
      </c>
      <c r="H9" s="88"/>
      <c r="I9" s="106" t="str">
        <f t="shared" ref="I9:BL9" ca="1" si="3">LEFT(TEXT(I7,"ddd"),1)</f>
        <v>T</v>
      </c>
      <c r="J9" s="106" t="str">
        <f t="shared" ca="1" si="3"/>
        <v>F</v>
      </c>
      <c r="K9" s="106" t="str">
        <f t="shared" ca="1" si="3"/>
        <v>S</v>
      </c>
      <c r="L9" s="106" t="str">
        <f t="shared" ca="1" si="3"/>
        <v>S</v>
      </c>
      <c r="M9" s="106" t="str">
        <f t="shared" ca="1" si="3"/>
        <v>M</v>
      </c>
      <c r="N9" s="106" t="str">
        <f t="shared" ca="1" si="3"/>
        <v>T</v>
      </c>
      <c r="O9" s="106" t="str">
        <f t="shared" ca="1" si="3"/>
        <v>W</v>
      </c>
      <c r="P9" s="106" t="str">
        <f t="shared" ca="1" si="3"/>
        <v>T</v>
      </c>
      <c r="Q9" s="106" t="str">
        <f t="shared" ca="1" si="3"/>
        <v>F</v>
      </c>
      <c r="R9" s="106" t="str">
        <f t="shared" ca="1" si="3"/>
        <v>S</v>
      </c>
      <c r="S9" s="106" t="str">
        <f t="shared" ca="1" si="3"/>
        <v>S</v>
      </c>
      <c r="T9" s="106" t="str">
        <f t="shared" ca="1" si="3"/>
        <v>M</v>
      </c>
      <c r="U9" s="106" t="str">
        <f t="shared" ca="1" si="3"/>
        <v>T</v>
      </c>
      <c r="V9" s="106" t="str">
        <f t="shared" ca="1" si="3"/>
        <v>W</v>
      </c>
      <c r="W9" s="106" t="str">
        <f t="shared" ca="1" si="3"/>
        <v>T</v>
      </c>
      <c r="X9" s="106" t="str">
        <f t="shared" ca="1" si="3"/>
        <v>F</v>
      </c>
      <c r="Y9" s="106" t="str">
        <f t="shared" ca="1" si="3"/>
        <v>S</v>
      </c>
      <c r="Z9" s="106" t="str">
        <f t="shared" ca="1" si="3"/>
        <v>S</v>
      </c>
      <c r="AA9" s="106" t="str">
        <f t="shared" ca="1" si="3"/>
        <v>M</v>
      </c>
      <c r="AB9" s="106" t="str">
        <f t="shared" ca="1" si="3"/>
        <v>T</v>
      </c>
      <c r="AC9" s="106" t="str">
        <f t="shared" ca="1" si="3"/>
        <v>W</v>
      </c>
      <c r="AD9" s="106" t="str">
        <f t="shared" ca="1" si="3"/>
        <v>T</v>
      </c>
      <c r="AE9" s="106" t="str">
        <f t="shared" ca="1" si="3"/>
        <v>F</v>
      </c>
      <c r="AF9" s="106" t="str">
        <f t="shared" ca="1" si="3"/>
        <v>S</v>
      </c>
      <c r="AG9" s="106" t="str">
        <f t="shared" ca="1" si="3"/>
        <v>S</v>
      </c>
      <c r="AH9" s="106" t="str">
        <f t="shared" ca="1" si="3"/>
        <v>M</v>
      </c>
      <c r="AI9" s="106" t="str">
        <f t="shared" ca="1" si="3"/>
        <v>T</v>
      </c>
      <c r="AJ9" s="106" t="str">
        <f t="shared" ca="1" si="3"/>
        <v>W</v>
      </c>
      <c r="AK9" s="106" t="str">
        <f t="shared" ca="1" si="3"/>
        <v>T</v>
      </c>
      <c r="AL9" s="106" t="str">
        <f t="shared" ca="1" si="3"/>
        <v>F</v>
      </c>
      <c r="AM9" s="106" t="str">
        <f t="shared" ca="1" si="3"/>
        <v>S</v>
      </c>
      <c r="AN9" s="106" t="str">
        <f t="shared" ca="1" si="3"/>
        <v>S</v>
      </c>
      <c r="AO9" s="106" t="str">
        <f t="shared" ca="1" si="3"/>
        <v>M</v>
      </c>
      <c r="AP9" s="106" t="str">
        <f t="shared" ca="1" si="3"/>
        <v>T</v>
      </c>
      <c r="AQ9" s="106" t="str">
        <f t="shared" ca="1" si="3"/>
        <v>W</v>
      </c>
      <c r="AR9" s="106" t="str">
        <f t="shared" ca="1" si="3"/>
        <v>T</v>
      </c>
      <c r="AS9" s="106" t="str">
        <f t="shared" ca="1" si="3"/>
        <v>F</v>
      </c>
      <c r="AT9" s="106" t="str">
        <f t="shared" ca="1" si="3"/>
        <v>S</v>
      </c>
      <c r="AU9" s="106" t="str">
        <f t="shared" ca="1" si="3"/>
        <v>S</v>
      </c>
      <c r="AV9" s="106" t="str">
        <f t="shared" ca="1" si="3"/>
        <v>M</v>
      </c>
      <c r="AW9" s="106" t="str">
        <f t="shared" ca="1" si="3"/>
        <v>T</v>
      </c>
      <c r="AX9" s="106" t="str">
        <f t="shared" ca="1" si="3"/>
        <v>W</v>
      </c>
      <c r="AY9" s="106" t="str">
        <f t="shared" ca="1" si="3"/>
        <v>T</v>
      </c>
      <c r="AZ9" s="106" t="str">
        <f t="shared" ca="1" si="3"/>
        <v>F</v>
      </c>
      <c r="BA9" s="106" t="str">
        <f t="shared" ca="1" si="3"/>
        <v>S</v>
      </c>
      <c r="BB9" s="106" t="str">
        <f t="shared" ca="1" si="3"/>
        <v>S</v>
      </c>
      <c r="BC9" s="106" t="str">
        <f t="shared" ca="1" si="3"/>
        <v>M</v>
      </c>
      <c r="BD9" s="106" t="str">
        <f t="shared" ca="1" si="3"/>
        <v>T</v>
      </c>
      <c r="BE9" s="106" t="str">
        <f t="shared" ca="1" si="3"/>
        <v>W</v>
      </c>
      <c r="BF9" s="106" t="str">
        <f t="shared" ca="1" si="3"/>
        <v>T</v>
      </c>
      <c r="BG9" s="106" t="str">
        <f t="shared" ca="1" si="3"/>
        <v>F</v>
      </c>
      <c r="BH9" s="106" t="str">
        <f t="shared" ca="1" si="3"/>
        <v>S</v>
      </c>
      <c r="BI9" s="106" t="str">
        <f t="shared" ca="1" si="3"/>
        <v>S</v>
      </c>
      <c r="BJ9" s="106" t="str">
        <f t="shared" ca="1" si="3"/>
        <v>M</v>
      </c>
      <c r="BK9" s="106" t="str">
        <f t="shared" ca="1" si="3"/>
        <v>T</v>
      </c>
      <c r="BL9" s="106" t="str">
        <f t="shared" ca="1" si="3"/>
        <v>W</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53</v>
      </c>
      <c r="C11" s="59"/>
      <c r="D11" s="59"/>
      <c r="E11" s="60"/>
      <c r="F11" s="61"/>
      <c r="G11" s="62"/>
      <c r="H11" s="59"/>
      <c r="I11" s="26" t="str">
        <f t="shared" ref="I11:X22"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2"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2"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2"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38</v>
      </c>
      <c r="C12" s="59" t="s">
        <v>9</v>
      </c>
      <c r="D12" s="59" t="s">
        <v>40</v>
      </c>
      <c r="E12" s="60">
        <v>0</v>
      </c>
      <c r="F12" s="61">
        <f ca="1">TODAY()</f>
        <v>44946</v>
      </c>
      <c r="G12" s="62">
        <v>1</v>
      </c>
      <c r="H12" s="59"/>
      <c r="I12" s="26" t="str">
        <f ca="1">IF(AND($C12="Goal",I$7&gt;=$F12,I$7&lt;=$F12+$G12-1),2,IF(AND($C12="Milestone",I$7&gt;=$F12,I$7&lt;=$F12+$G12-1),1,""))</f>
        <v/>
      </c>
      <c r="J12" s="26">
        <f t="shared" ca="1" si="4"/>
        <v>1</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39</v>
      </c>
      <c r="C13" s="59" t="s">
        <v>9</v>
      </c>
      <c r="D13" s="59" t="s">
        <v>40</v>
      </c>
      <c r="E13" s="60">
        <v>0</v>
      </c>
      <c r="F13" s="61">
        <v>44950</v>
      </c>
      <c r="G13" s="62">
        <v>1</v>
      </c>
      <c r="H13" s="59"/>
      <c r="I13" s="26" t="str">
        <f t="shared" ref="I13:I22" ca="1" si="8">IF(AND($C13="Goal",I$7&gt;=$F13,I$7&lt;=$F13+$G13-1),2,IF(AND($C13="Milestone",I$7&gt;=$F13,I$7&lt;=$F13+$G13-1),1,""))</f>
        <v/>
      </c>
      <c r="J13" s="26" t="str">
        <f t="shared" ca="1" si="4"/>
        <v/>
      </c>
      <c r="K13" s="26" t="str">
        <f t="shared" ca="1" si="4"/>
        <v/>
      </c>
      <c r="L13" s="26" t="str">
        <f t="shared" ca="1" si="4"/>
        <v/>
      </c>
      <c r="M13" s="26" t="str">
        <f t="shared" ca="1" si="4"/>
        <v/>
      </c>
      <c r="N13" s="26">
        <f t="shared" ca="1" si="4"/>
        <v>1</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51.75" customHeight="1" x14ac:dyDescent="0.25">
      <c r="A14" s="9"/>
      <c r="B14" s="63" t="s">
        <v>41</v>
      </c>
      <c r="C14" s="59" t="s">
        <v>9</v>
      </c>
      <c r="D14" s="59" t="s">
        <v>40</v>
      </c>
      <c r="E14" s="60">
        <v>0</v>
      </c>
      <c r="F14" s="61">
        <v>44952</v>
      </c>
      <c r="G14" s="62">
        <v>1</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f t="shared" ca="1" si="4"/>
        <v>1</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42</v>
      </c>
      <c r="C15" s="59" t="s">
        <v>9</v>
      </c>
      <c r="D15" s="59" t="s">
        <v>40</v>
      </c>
      <c r="E15" s="60">
        <v>0</v>
      </c>
      <c r="F15" s="61">
        <v>44956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f t="shared" ca="1" si="4"/>
        <v>1</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43</v>
      </c>
      <c r="C16" s="59" t="s">
        <v>9</v>
      </c>
      <c r="D16" s="59" t="s">
        <v>40</v>
      </c>
      <c r="E16" s="60">
        <v>0</v>
      </c>
      <c r="F16" s="61">
        <v>44963</v>
      </c>
      <c r="G16" s="62">
        <v>1</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f t="shared" ca="1" si="5"/>
        <v>1</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5" s="1" customFormat="1" ht="40.15" customHeight="1" x14ac:dyDescent="0.25">
      <c r="A17" s="9"/>
      <c r="B17" s="63" t="s">
        <v>44</v>
      </c>
      <c r="C17" s="59" t="s">
        <v>9</v>
      </c>
      <c r="D17" s="59" t="s">
        <v>40</v>
      </c>
      <c r="E17" s="60">
        <v>0</v>
      </c>
      <c r="F17" s="61">
        <v>44966</v>
      </c>
      <c r="G17" s="62">
        <v>1</v>
      </c>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f t="shared" ca="1" si="5"/>
        <v>1</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5" s="1" customFormat="1" ht="40.15" customHeight="1" x14ac:dyDescent="0.25">
      <c r="A18" s="9"/>
      <c r="B18" s="63" t="s">
        <v>45</v>
      </c>
      <c r="C18" s="59" t="s">
        <v>9</v>
      </c>
      <c r="D18" s="59" t="s">
        <v>40</v>
      </c>
      <c r="E18" s="60">
        <v>0</v>
      </c>
      <c r="F18" s="61">
        <v>44971</v>
      </c>
      <c r="G18" s="62">
        <v>1</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f t="shared" ca="1" si="5"/>
        <v>1</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5" s="1" customFormat="1" ht="40.15" customHeight="1" x14ac:dyDescent="0.25">
      <c r="A19" s="9"/>
      <c r="B19" s="63" t="s">
        <v>46</v>
      </c>
      <c r="C19" s="59" t="s">
        <v>9</v>
      </c>
      <c r="D19" s="59" t="s">
        <v>40</v>
      </c>
      <c r="E19" s="60">
        <v>0</v>
      </c>
      <c r="F19" s="61">
        <v>44972</v>
      </c>
      <c r="G19" s="62">
        <v>1</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f t="shared" ca="1" si="5"/>
        <v>1</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5" s="1" customFormat="1" ht="40.15" customHeight="1" x14ac:dyDescent="0.25">
      <c r="A20" s="9"/>
      <c r="B20" s="63" t="s">
        <v>47</v>
      </c>
      <c r="C20" s="59" t="s">
        <v>9</v>
      </c>
      <c r="D20" s="59" t="s">
        <v>40</v>
      </c>
      <c r="E20" s="60">
        <v>0</v>
      </c>
      <c r="F20" s="61">
        <v>44977</v>
      </c>
      <c r="G20" s="62">
        <v>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f t="shared" ca="1" si="6"/>
        <v>1</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5" s="1" customFormat="1" ht="73.5" customHeight="1" x14ac:dyDescent="0.25">
      <c r="A21" s="9"/>
      <c r="B21" s="63" t="s">
        <v>48</v>
      </c>
      <c r="C21" s="59" t="s">
        <v>9</v>
      </c>
      <c r="D21" s="59" t="s">
        <v>40</v>
      </c>
      <c r="E21" s="60">
        <v>0</v>
      </c>
      <c r="F21" s="61">
        <v>44977</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f t="shared" ca="1" si="6"/>
        <v>1</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5" s="1" customFormat="1" ht="30.75" customHeight="1" x14ac:dyDescent="0.25">
      <c r="A22" s="9"/>
      <c r="B22" s="63" t="s">
        <v>49</v>
      </c>
      <c r="C22" s="59" t="s">
        <v>9</v>
      </c>
      <c r="D22" s="59" t="s">
        <v>40</v>
      </c>
      <c r="E22" s="60">
        <v>0</v>
      </c>
      <c r="F22" s="61">
        <v>44980</v>
      </c>
      <c r="G22" s="62">
        <v>1</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f t="shared" ca="1" si="6"/>
        <v>1</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5" s="1" customFormat="1" ht="40.15" customHeight="1" x14ac:dyDescent="0.25">
      <c r="A23" s="9"/>
      <c r="B23" s="116" t="s">
        <v>50</v>
      </c>
      <c r="C23" s="59"/>
      <c r="D23" s="59"/>
      <c r="E23" s="60"/>
      <c r="F23" s="61"/>
      <c r="G23" s="62"/>
      <c r="H23" s="59"/>
      <c r="I23" s="26" t="str">
        <f ca="1">IF(AND($C23="Goal",I$7&gt;=$F23,I$7&lt;=$F23+$G23-1),2,IF(AND($C23="Milestone",I$7&gt;=$F23,I$7&lt;=$F23+$G23-1),1,""))</f>
        <v/>
      </c>
      <c r="J23" s="26" t="str">
        <f ca="1">IF(AND($C23="Goal",J$7&gt;=$F23,J$7&lt;=$F23+$G23-1),2,IF(AND($C23="Milestone",J$7&gt;=$F23,J$7&lt;=$F23+$G23-1),1,""))</f>
        <v/>
      </c>
      <c r="K23" s="26" t="str">
        <f ca="1">IF(AND($C23="Goal",K$7&gt;=$F23,K$7&lt;=$F23+$G23-1),2,IF(AND($C23="Milestone",K$7&gt;=$F23,K$7&lt;=$F23+$G23-1),1,""))</f>
        <v/>
      </c>
      <c r="L23" s="26" t="str">
        <f ca="1">IF(AND($C23="Goal",L$7&gt;=$F23,L$7&lt;=$F23+$G23-1),2,IF(AND($C23="Milestone",L$7&gt;=$F23,L$7&lt;=$F23+$G23-1),1,""))</f>
        <v/>
      </c>
      <c r="M23" s="26" t="str">
        <f ca="1">IF(AND($C23="Goal",M$7&gt;=$F23,M$7&lt;=$F23+$G23-1),2,IF(AND($C23="Milestone",M$7&gt;=$F23,M$7&lt;=$F23+$G23-1),1,""))</f>
        <v/>
      </c>
      <c r="N23" s="26" t="str">
        <f ca="1">IF(AND($C23="Goal",N$7&gt;=$F23,N$7&lt;=$F23+$G23-1),2,IF(AND($C23="Milestone",N$7&gt;=$F23,N$7&lt;=$F23+$G23-1),1,""))</f>
        <v/>
      </c>
      <c r="O23" s="26" t="str">
        <f ca="1">IF(AND($C23="Goal",O$7&gt;=$F23,O$7&lt;=$F23+$G23-1),2,IF(AND($C23="Milestone",O$7&gt;=$F23,O$7&lt;=$F23+$G23-1),1,""))</f>
        <v/>
      </c>
      <c r="P23" s="26" t="str">
        <f ca="1">IF(AND($C23="Goal",P$7&gt;=$F23,P$7&lt;=$F23+$G23-1),2,IF(AND($C23="Milestone",P$7&gt;=$F23,P$7&lt;=$F23+$G23-1),1,""))</f>
        <v/>
      </c>
      <c r="Q23" s="26" t="str">
        <f ca="1">IF(AND($C23="Goal",Q$7&gt;=$F23,Q$7&lt;=$F23+$G23-1),2,IF(AND($C23="Milestone",Q$7&gt;=$F23,Q$7&lt;=$F23+$G23-1),1,""))</f>
        <v/>
      </c>
      <c r="R23" s="26" t="str">
        <f ca="1">IF(AND($C23="Goal",R$7&gt;=$F23,R$7&lt;=$F23+$G23-1),2,IF(AND($C23="Milestone",R$7&gt;=$F23,R$7&lt;=$F23+$G23-1),1,""))</f>
        <v/>
      </c>
      <c r="S23" s="26" t="str">
        <f ca="1">IF(AND($C23="Goal",S$7&gt;=$F23,S$7&lt;=$F23+$G23-1),2,IF(AND($C23="Milestone",S$7&gt;=$F23,S$7&lt;=$F23+$G23-1),1,""))</f>
        <v/>
      </c>
      <c r="T23" s="26" t="str">
        <f ca="1">IF(AND($C23="Goal",T$7&gt;=$F23,T$7&lt;=$F23+$G23-1),2,IF(AND($C23="Milestone",T$7&gt;=$F23,T$7&lt;=$F23+$G23-1),1,""))</f>
        <v/>
      </c>
      <c r="U23" s="26" t="str">
        <f ca="1">IF(AND($C23="Goal",U$7&gt;=$F23,U$7&lt;=$F23+$G23-1),2,IF(AND($C23="Milestone",U$7&gt;=$F23,U$7&lt;=$F23+$G23-1),1,""))</f>
        <v/>
      </c>
      <c r="V23" s="26" t="str">
        <f ca="1">IF(AND($C23="Goal",V$7&gt;=$F23,V$7&lt;=$F23+$G23-1),2,IF(AND($C23="Milestone",V$7&gt;=$F23,V$7&lt;=$F23+$G23-1),1,""))</f>
        <v/>
      </c>
      <c r="W23" s="26" t="str">
        <f ca="1">IF(AND($C23="Goal",W$7&gt;=$F23,W$7&lt;=$F23+$G23-1),2,IF(AND($C23="Milestone",W$7&gt;=$F23,W$7&lt;=$F23+$G23-1),1,""))</f>
        <v/>
      </c>
      <c r="X23" s="26" t="str">
        <f ca="1">IF(AND($C23="Goal",X$7&gt;=$F23,X$7&lt;=$F23+$G23-1),2,IF(AND($C23="Milestone",X$7&gt;=$F23,X$7&lt;=$F23+$G23-1),1,""))</f>
        <v/>
      </c>
      <c r="Y23" s="26" t="str">
        <f ca="1">IF(AND($C23="Goal",Y$7&gt;=$F23,Y$7&lt;=$F23+$G23-1),2,IF(AND($C23="Milestone",Y$7&gt;=$F23,Y$7&lt;=$F23+$G23-1),1,""))</f>
        <v/>
      </c>
      <c r="Z23" s="26" t="str">
        <f ca="1">IF(AND($C23="Goal",Z$7&gt;=$F23,Z$7&lt;=$F23+$G23-1),2,IF(AND($C23="Milestone",Z$7&gt;=$F23,Z$7&lt;=$F23+$G23-1),1,""))</f>
        <v/>
      </c>
      <c r="AA23" s="26" t="str">
        <f ca="1">IF(AND($C23="Goal",AA$7&gt;=$F23,AA$7&lt;=$F23+$G23-1),2,IF(AND($C23="Milestone",AA$7&gt;=$F23,AA$7&lt;=$F23+$G23-1),1,""))</f>
        <v/>
      </c>
      <c r="AB23" s="26" t="str">
        <f ca="1">IF(AND($C23="Goal",AB$7&gt;=$F23,AB$7&lt;=$F23+$G23-1),2,IF(AND($C23="Milestone",AB$7&gt;=$F23,AB$7&lt;=$F23+$G23-1),1,""))</f>
        <v/>
      </c>
      <c r="AC23" s="26" t="str">
        <f ca="1">IF(AND($C23="Goal",AC$7&gt;=$F23,AC$7&lt;=$F23+$G23-1),2,IF(AND($C23="Milestone",AC$7&gt;=$F23,AC$7&lt;=$F23+$G23-1),1,""))</f>
        <v/>
      </c>
      <c r="AD23" s="26" t="str">
        <f ca="1">IF(AND($C23="Goal",AD$7&gt;=$F23,AD$7&lt;=$F23+$G23-1),2,IF(AND($C23="Milestone",AD$7&gt;=$F23,AD$7&lt;=$F23+$G23-1),1,""))</f>
        <v/>
      </c>
      <c r="AE23" s="26" t="str">
        <f ca="1">IF(AND($C23="Goal",AE$7&gt;=$F23,AE$7&lt;=$F23+$G23-1),2,IF(AND($C23="Milestone",AE$7&gt;=$F23,AE$7&lt;=$F23+$G23-1),1,""))</f>
        <v/>
      </c>
      <c r="AF23" s="26" t="str">
        <f ca="1">IF(AND($C23="Goal",AF$7&gt;=$F23,AF$7&lt;=$F23+$G23-1),2,IF(AND($C23="Milestone",AF$7&gt;=$F23,AF$7&lt;=$F23+$G23-1),1,""))</f>
        <v/>
      </c>
      <c r="AG23" s="26" t="str">
        <f ca="1">IF(AND($C23="Goal",AG$7&gt;=$F23,AG$7&lt;=$F23+$G23-1),2,IF(AND($C23="Milestone",AG$7&gt;=$F23,AG$7&lt;=$F23+$G23-1),1,""))</f>
        <v/>
      </c>
      <c r="AH23" s="26" t="str">
        <f ca="1">IF(AND($C23="Goal",AH$7&gt;=$F23,AH$7&lt;=$F23+$G23-1),2,IF(AND($C23="Milestone",AH$7&gt;=$F23,AH$7&lt;=$F23+$G23-1),1,""))</f>
        <v/>
      </c>
      <c r="AI23" s="26" t="str">
        <f ca="1">IF(AND($C23="Goal",AI$7&gt;=$F23,AI$7&lt;=$F23+$G23-1),2,IF(AND($C23="Milestone",AI$7&gt;=$F23,AI$7&lt;=$F23+$G23-1),1,""))</f>
        <v/>
      </c>
      <c r="AJ23" s="26" t="str">
        <f ca="1">IF(AND($C23="Goal",AJ$7&gt;=$F23,AJ$7&lt;=$F23+$G23-1),2,IF(AND($C23="Milestone",AJ$7&gt;=$F23,AJ$7&lt;=$F23+$G23-1),1,""))</f>
        <v/>
      </c>
      <c r="AK23" s="26" t="str">
        <f ca="1">IF(AND($C23="Goal",AK$7&gt;=$F23,AK$7&lt;=$F23+$G23-1),2,IF(AND($C23="Milestone",AK$7&gt;=$F23,AK$7&lt;=$F23+$G23-1),1,""))</f>
        <v/>
      </c>
      <c r="AL23" s="26" t="str">
        <f ca="1">IF(AND($C23="Goal",AL$7&gt;=$F23,AL$7&lt;=$F23+$G23-1),2,IF(AND($C23="Milestone",AL$7&gt;=$F23,AL$7&lt;=$F23+$G23-1),1,""))</f>
        <v/>
      </c>
      <c r="AM23" s="26" t="str">
        <f ca="1">IF(AND($C23="Goal",AM$7&gt;=$F23,AM$7&lt;=$F23+$G23-1),2,IF(AND($C23="Milestone",AM$7&gt;=$F23,AM$7&lt;=$F23+$G23-1),1,""))</f>
        <v/>
      </c>
      <c r="AN23" s="26" t="str">
        <f ca="1">IF(AND($C23="Goal",AN$7&gt;=$F23,AN$7&lt;=$F23+$G23-1),2,IF(AND($C23="Milestone",AN$7&gt;=$F23,AN$7&lt;=$F23+$G23-1),1,""))</f>
        <v/>
      </c>
      <c r="AO23" s="26" t="str">
        <f ca="1">IF(AND($C23="Goal",AO$7&gt;=$F23,AO$7&lt;=$F23+$G23-1),2,IF(AND($C23="Milestone",AO$7&gt;=$F23,AO$7&lt;=$F23+$G23-1),1,""))</f>
        <v/>
      </c>
      <c r="AP23" s="26" t="str">
        <f ca="1">IF(AND($C23="Goal",AP$7&gt;=$F23,AP$7&lt;=$F23+$G23-1),2,IF(AND($C23="Milestone",AP$7&gt;=$F23,AP$7&lt;=$F23+$G23-1),1,""))</f>
        <v/>
      </c>
      <c r="AQ23" s="26" t="str">
        <f ca="1">IF(AND($C23="Goal",AQ$7&gt;=$F23,AQ$7&lt;=$F23+$G23-1),2,IF(AND($C23="Milestone",AQ$7&gt;=$F23,AQ$7&lt;=$F23+$G23-1),1,""))</f>
        <v/>
      </c>
      <c r="AR23" s="26" t="str">
        <f ca="1">IF(AND($C23="Goal",AR$7&gt;=$F23,AR$7&lt;=$F23+$G23-1),2,IF(AND($C23="Milestone",AR$7&gt;=$F23,AR$7&lt;=$F23+$G23-1),1,""))</f>
        <v/>
      </c>
      <c r="AS23" s="26" t="str">
        <f ca="1">IF(AND($C23="Goal",AS$7&gt;=$F23,AS$7&lt;=$F23+$G23-1),2,IF(AND($C23="Milestone",AS$7&gt;=$F23,AS$7&lt;=$F23+$G23-1),1,""))</f>
        <v/>
      </c>
      <c r="AT23" s="26" t="str">
        <f ca="1">IF(AND($C23="Goal",AT$7&gt;=$F23,AT$7&lt;=$F23+$G23-1),2,IF(AND($C23="Milestone",AT$7&gt;=$F23,AT$7&lt;=$F23+$G23-1),1,""))</f>
        <v/>
      </c>
      <c r="AU23" s="26" t="str">
        <f ca="1">IF(AND($C23="Goal",AU$7&gt;=$F23,AU$7&lt;=$F23+$G23-1),2,IF(AND($C23="Milestone",AU$7&gt;=$F23,AU$7&lt;=$F23+$G23-1),1,""))</f>
        <v/>
      </c>
      <c r="AV23" s="26" t="str">
        <f ca="1">IF(AND($C23="Goal",AV$7&gt;=$F23,AV$7&lt;=$F23+$G23-1),2,IF(AND($C23="Milestone",AV$7&gt;=$F23,AV$7&lt;=$F23+$G23-1),1,""))</f>
        <v/>
      </c>
      <c r="AW23" s="26" t="str">
        <f ca="1">IF(AND($C23="Goal",AW$7&gt;=$F23,AW$7&lt;=$F23+$G23-1),2,IF(AND($C23="Milestone",AW$7&gt;=$F23,AW$7&lt;=$F23+$G23-1),1,""))</f>
        <v/>
      </c>
      <c r="AX23" s="26" t="str">
        <f ca="1">IF(AND($C23="Goal",AX$7&gt;=$F23,AX$7&lt;=$F23+$G23-1),2,IF(AND($C23="Milestone",AX$7&gt;=$F23,AX$7&lt;=$F23+$G23-1),1,""))</f>
        <v/>
      </c>
      <c r="AY23" s="26" t="str">
        <f ca="1">IF(AND($C23="Goal",AY$7&gt;=$F23,AY$7&lt;=$F23+$G23-1),2,IF(AND($C23="Milestone",AY$7&gt;=$F23,AY$7&lt;=$F23+$G23-1),1,""))</f>
        <v/>
      </c>
      <c r="AZ23" s="26" t="str">
        <f ca="1">IF(AND($C23="Goal",AZ$7&gt;=$F23,AZ$7&lt;=$F23+$G23-1),2,IF(AND($C23="Milestone",AZ$7&gt;=$F23,AZ$7&lt;=$F23+$G23-1),1,""))</f>
        <v/>
      </c>
      <c r="BA23" s="26" t="str">
        <f ca="1">IF(AND($C23="Goal",BA$7&gt;=$F23,BA$7&lt;=$F23+$G23-1),2,IF(AND($C23="Milestone",BA$7&gt;=$F23,BA$7&lt;=$F23+$G23-1),1,""))</f>
        <v/>
      </c>
      <c r="BB23" s="26" t="str">
        <f ca="1">IF(AND($C23="Goal",BB$7&gt;=$F23,BB$7&lt;=$F23+$G23-1),2,IF(AND($C23="Milestone",BB$7&gt;=$F23,BB$7&lt;=$F23+$G23-1),1,""))</f>
        <v/>
      </c>
      <c r="BC23" s="26" t="str">
        <f ca="1">IF(AND($C23="Goal",BC$7&gt;=$F23,BC$7&lt;=$F23+$G23-1),2,IF(AND($C23="Milestone",BC$7&gt;=$F23,BC$7&lt;=$F23+$G23-1),1,""))</f>
        <v/>
      </c>
      <c r="BD23" s="26" t="str">
        <f ca="1">IF(AND($C23="Goal",BD$7&gt;=$F23,BD$7&lt;=$F23+$G23-1),2,IF(AND($C23="Milestone",BD$7&gt;=$F23,BD$7&lt;=$F23+$G23-1),1,""))</f>
        <v/>
      </c>
      <c r="BE23" s="26" t="str">
        <f ca="1">IF(AND($C23="Goal",BE$7&gt;=$F23,BE$7&lt;=$F23+$G23-1),2,IF(AND($C23="Milestone",BE$7&gt;=$F23,BE$7&lt;=$F23+$G23-1),1,""))</f>
        <v/>
      </c>
      <c r="BF23" s="26" t="str">
        <f ca="1">IF(AND($C23="Goal",BF$7&gt;=$F23,BF$7&lt;=$F23+$G23-1),2,IF(AND($C23="Milestone",BF$7&gt;=$F23,BF$7&lt;=$F23+$G23-1),1,""))</f>
        <v/>
      </c>
      <c r="BG23" s="26" t="str">
        <f ca="1">IF(AND($C23="Goal",BG$7&gt;=$F23,BG$7&lt;=$F23+$G23-1),2,IF(AND($C23="Milestone",BG$7&gt;=$F23,BG$7&lt;=$F23+$G23-1),1,""))</f>
        <v/>
      </c>
      <c r="BH23" s="26" t="str">
        <f ca="1">IF(AND($C23="Goal",BH$7&gt;=$F23,BH$7&lt;=$F23+$G23-1),2,IF(AND($C23="Milestone",BH$7&gt;=$F23,BH$7&lt;=$F23+$G23-1),1,""))</f>
        <v/>
      </c>
      <c r="BI23" s="26" t="str">
        <f ca="1">IF(AND($C23="Goal",BI$7&gt;=$F23,BI$7&lt;=$F23+$G23-1),2,IF(AND($C23="Milestone",BI$7&gt;=$F23,BI$7&lt;=$F23+$G23-1),1,""))</f>
        <v/>
      </c>
      <c r="BJ23" s="26" t="str">
        <f ca="1">IF(AND($C23="Goal",BJ$7&gt;=$F23,BJ$7&lt;=$F23+$G23-1),2,IF(AND($C23="Milestone",BJ$7&gt;=$F23,BJ$7&lt;=$F23+$G23-1),1,""))</f>
        <v/>
      </c>
      <c r="BK23" s="26" t="str">
        <f ca="1">IF(AND($C23="Goal",BK$7&gt;=$F23,BK$7&lt;=$F23+$G23-1),2,IF(AND($C23="Milestone",BK$7&gt;=$F23,BK$7&lt;=$F23+$G23-1),1,""))</f>
        <v/>
      </c>
      <c r="BL23" s="26" t="str">
        <f ca="1">IF(AND($C23="Goal",BL$7&gt;=$F23,BL$7&lt;=$F23+$G23-1),2,IF(AND($C23="Milestone",BL$7&gt;=$F23,BL$7&lt;=$F23+$G23-1),1,""))</f>
        <v/>
      </c>
    </row>
    <row r="24" spans="1:65" s="1" customFormat="1" ht="40.15" customHeight="1" x14ac:dyDescent="0.25">
      <c r="A24" s="10"/>
      <c r="B24" s="63" t="s">
        <v>3</v>
      </c>
      <c r="C24" s="59" t="s">
        <v>16</v>
      </c>
      <c r="D24" s="59"/>
      <c r="E24" s="60">
        <v>0</v>
      </c>
      <c r="F24" s="61">
        <f ca="1">F12+6</f>
        <v>44952</v>
      </c>
      <c r="G24" s="62">
        <v>13</v>
      </c>
      <c r="H24" s="59"/>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t="str">
        <f ca="1">IF(AND($C24="Goal",AU$7&gt;=$F24,AU$7&lt;=$F24+$G24-1),2,IF(AND($C24="Milestone",AU$7&gt;=$F24,AU$7&lt;=$F24+$G24-1),1,""))</f>
        <v/>
      </c>
      <c r="AV24" s="26" t="str">
        <f ca="1">IF(AND($C24="Goal",AV$7&gt;=$F24,AV$7&lt;=$F24+$G24-1),2,IF(AND($C24="Milestone",AV$7&gt;=$F24,AV$7&lt;=$F24+$G24-1),1,""))</f>
        <v/>
      </c>
      <c r="AW24" s="26" t="str">
        <f ca="1">IF(AND($C24="Goal",AW$7&gt;=$F24,AW$7&lt;=$F24+$G24-1),2,IF(AND($C24="Milestone",AW$7&gt;=$F24,AW$7&lt;=$F24+$G24-1),1,""))</f>
        <v/>
      </c>
      <c r="AX24" s="26" t="str">
        <f ca="1">IF(AND($C24="Goal",AX$7&gt;=$F24,AX$7&lt;=$F24+$G24-1),2,IF(AND($C24="Milestone",AX$7&gt;=$F24,AX$7&lt;=$F24+$G24-1),1,""))</f>
        <v/>
      </c>
      <c r="AY24" s="26" t="str">
        <f ca="1">IF(AND($C24="Goal",AY$7&gt;=$F24,AY$7&lt;=$F24+$G24-1),2,IF(AND($C24="Milestone",AY$7&gt;=$F24,AY$7&lt;=$F24+$G24-1),1,""))</f>
        <v/>
      </c>
      <c r="AZ24" s="26" t="str">
        <f ca="1">IF(AND($C24="Goal",AZ$7&gt;=$F24,AZ$7&lt;=$F24+$G24-1),2,IF(AND($C24="Milestone",AZ$7&gt;=$F24,AZ$7&lt;=$F24+$G24-1),1,""))</f>
        <v/>
      </c>
      <c r="BA24" s="26" t="str">
        <f ca="1">IF(AND($C24="Goal",BA$7&gt;=$F24,BA$7&lt;=$F24+$G24-1),2,IF(AND($C24="Milestone",BA$7&gt;=$F24,BA$7&lt;=$F24+$G24-1),1,""))</f>
        <v/>
      </c>
      <c r="BB24" s="26" t="str">
        <f ca="1">IF(AND($C24="Goal",BB$7&gt;=$F24,BB$7&lt;=$F24+$G24-1),2,IF(AND($C24="Milestone",BB$7&gt;=$F24,BB$7&lt;=$F24+$G24-1),1,""))</f>
        <v/>
      </c>
      <c r="BC24" s="26" t="str">
        <f ca="1">IF(AND($C24="Goal",BC$7&gt;=$F24,BC$7&lt;=$F24+$G24-1),2,IF(AND($C24="Milestone",BC$7&gt;=$F24,BC$7&lt;=$F24+$G24-1),1,""))</f>
        <v/>
      </c>
      <c r="BD24" s="26" t="str">
        <f ca="1">IF(AND($C24="Goal",BD$7&gt;=$F24,BD$7&lt;=$F24+$G24-1),2,IF(AND($C24="Milestone",BD$7&gt;=$F24,BD$7&lt;=$F24+$G24-1),1,""))</f>
        <v/>
      </c>
      <c r="BE24" s="26" t="str">
        <f ca="1">IF(AND($C24="Goal",BE$7&gt;=$F24,BE$7&lt;=$F24+$G24-1),2,IF(AND($C24="Milestone",BE$7&gt;=$F24,BE$7&lt;=$F24+$G24-1),1,""))</f>
        <v/>
      </c>
      <c r="BF24" s="26" t="str">
        <f ca="1">IF(AND($C24="Goal",BF$7&gt;=$F24,BF$7&lt;=$F24+$G24-1),2,IF(AND($C24="Milestone",BF$7&gt;=$F24,BF$7&lt;=$F24+$G24-1),1,""))</f>
        <v/>
      </c>
      <c r="BG24" s="26" t="str">
        <f ca="1">IF(AND($C24="Goal",BG$7&gt;=$F24,BG$7&lt;=$F24+$G24-1),2,IF(AND($C24="Milestone",BG$7&gt;=$F24,BG$7&lt;=$F24+$G24-1),1,""))</f>
        <v/>
      </c>
      <c r="BH24" s="26" t="str">
        <f ca="1">IF(AND($C24="Goal",BH$7&gt;=$F24,BH$7&lt;=$F24+$G24-1),2,IF(AND($C24="Milestone",BH$7&gt;=$F24,BH$7&lt;=$F24+$G24-1),1,""))</f>
        <v/>
      </c>
      <c r="BI24" s="26" t="str">
        <f ca="1">IF(AND($C24="Goal",BI$7&gt;=$F24,BI$7&lt;=$F24+$G24-1),2,IF(AND($C24="Milestone",BI$7&gt;=$F24,BI$7&lt;=$F24+$G24-1),1,""))</f>
        <v/>
      </c>
      <c r="BJ24" s="26" t="str">
        <f ca="1">IF(AND($C24="Goal",BJ$7&gt;=$F24,BJ$7&lt;=$F24+$G24-1),2,IF(AND($C24="Milestone",BJ$7&gt;=$F24,BJ$7&lt;=$F24+$G24-1),1,""))</f>
        <v/>
      </c>
      <c r="BK24" s="26" t="str">
        <f ca="1">IF(AND($C24="Goal",BK$7&gt;=$F24,BK$7&lt;=$F24+$G24-1),2,IF(AND($C24="Milestone",BK$7&gt;=$F24,BK$7&lt;=$F24+$G24-1),1,""))</f>
        <v/>
      </c>
      <c r="BL24" s="26" t="str">
        <f ca="1">IF(AND($C24="Goal",BL$7&gt;=$F24,BL$7&lt;=$F24+$G24-1),2,IF(AND($C24="Milestone",BL$7&gt;=$F24,BL$7&lt;=$F24+$G24-1),1,""))</f>
        <v/>
      </c>
    </row>
    <row r="25" spans="1:65" s="1" customFormat="1" ht="40.15" customHeight="1" x14ac:dyDescent="0.25">
      <c r="A25" s="9"/>
      <c r="B25" s="116" t="s">
        <v>51</v>
      </c>
      <c r="C25" s="59"/>
      <c r="D25" s="59"/>
      <c r="E25" s="60"/>
      <c r="F25" s="61"/>
      <c r="G25" s="62"/>
      <c r="H25" s="59"/>
      <c r="I25" s="26" t="str">
        <f ca="1">IF(AND($C25="Goal",I$7&gt;=$F25,I$7&lt;=$F25+$G25-1),2,IF(AND($C25="Milestone",I$7&gt;=$F25,I$7&lt;=$F25+$G25-1),1,""))</f>
        <v/>
      </c>
      <c r="J25" s="26" t="str">
        <f ca="1">IF(AND($C25="Goal",J$7&gt;=$F25,J$7&lt;=$F25+$G25-1),2,IF(AND($C25="Milestone",J$7&gt;=$F25,J$7&lt;=$F25+$G25-1),1,""))</f>
        <v/>
      </c>
      <c r="K25" s="26" t="str">
        <f ca="1">IF(AND($C25="Goal",K$7&gt;=$F25,K$7&lt;=$F25+$G25-1),2,IF(AND($C25="Milestone",K$7&gt;=$F25,K$7&lt;=$F25+$G25-1),1,""))</f>
        <v/>
      </c>
      <c r="L25" s="26" t="str">
        <f ca="1">IF(AND($C25="Goal",L$7&gt;=$F25,L$7&lt;=$F25+$G25-1),2,IF(AND($C25="Milestone",L$7&gt;=$F25,L$7&lt;=$F25+$G25-1),1,""))</f>
        <v/>
      </c>
      <c r="M25" s="26" t="str">
        <f ca="1">IF(AND($C25="Goal",M$7&gt;=$F25,M$7&lt;=$F25+$G25-1),2,IF(AND($C25="Milestone",M$7&gt;=$F25,M$7&lt;=$F25+$G25-1),1,""))</f>
        <v/>
      </c>
      <c r="N25" s="26" t="str">
        <f ca="1">IF(AND($C25="Goal",N$7&gt;=$F25,N$7&lt;=$F25+$G25-1),2,IF(AND($C25="Milestone",N$7&gt;=$F25,N$7&lt;=$F25+$G25-1),1,""))</f>
        <v/>
      </c>
      <c r="O25" s="26" t="str">
        <f ca="1">IF(AND($C25="Goal",O$7&gt;=$F25,O$7&lt;=$F25+$G25-1),2,IF(AND($C25="Milestone",O$7&gt;=$F25,O$7&lt;=$F25+$G25-1),1,""))</f>
        <v/>
      </c>
      <c r="P25" s="26" t="str">
        <f ca="1">IF(AND($C25="Goal",P$7&gt;=$F25,P$7&lt;=$F25+$G25-1),2,IF(AND($C25="Milestone",P$7&gt;=$F25,P$7&lt;=$F25+$G25-1),1,""))</f>
        <v/>
      </c>
      <c r="Q25" s="26" t="str">
        <f ca="1">IF(AND($C25="Goal",Q$7&gt;=$F25,Q$7&lt;=$F25+$G25-1),2,IF(AND($C25="Milestone",Q$7&gt;=$F25,Q$7&lt;=$F25+$G25-1),1,""))</f>
        <v/>
      </c>
      <c r="R25" s="26" t="str">
        <f ca="1">IF(AND($C25="Goal",R$7&gt;=$F25,R$7&lt;=$F25+$G25-1),2,IF(AND($C25="Milestone",R$7&gt;=$F25,R$7&lt;=$F25+$G25-1),1,""))</f>
        <v/>
      </c>
      <c r="S25" s="26" t="str">
        <f ca="1">IF(AND($C25="Goal",S$7&gt;=$F25,S$7&lt;=$F25+$G25-1),2,IF(AND($C25="Milestone",S$7&gt;=$F25,S$7&lt;=$F25+$G25-1),1,""))</f>
        <v/>
      </c>
      <c r="T25" s="26" t="str">
        <f ca="1">IF(AND($C25="Goal",T$7&gt;=$F25,T$7&lt;=$F25+$G25-1),2,IF(AND($C25="Milestone",T$7&gt;=$F25,T$7&lt;=$F25+$G25-1),1,""))</f>
        <v/>
      </c>
      <c r="U25" s="26" t="str">
        <f ca="1">IF(AND($C25="Goal",U$7&gt;=$F25,U$7&lt;=$F25+$G25-1),2,IF(AND($C25="Milestone",U$7&gt;=$F25,U$7&lt;=$F25+$G25-1),1,""))</f>
        <v/>
      </c>
      <c r="V25" s="26" t="str">
        <f ca="1">IF(AND($C25="Goal",V$7&gt;=$F25,V$7&lt;=$F25+$G25-1),2,IF(AND($C25="Milestone",V$7&gt;=$F25,V$7&lt;=$F25+$G25-1),1,""))</f>
        <v/>
      </c>
      <c r="W25" s="26" t="str">
        <f ca="1">IF(AND($C25="Goal",W$7&gt;=$F25,W$7&lt;=$F25+$G25-1),2,IF(AND($C25="Milestone",W$7&gt;=$F25,W$7&lt;=$F25+$G25-1),1,""))</f>
        <v/>
      </c>
      <c r="X25" s="26" t="str">
        <f ca="1">IF(AND($C25="Goal",X$7&gt;=$F25,X$7&lt;=$F25+$G25-1),2,IF(AND($C25="Milestone",X$7&gt;=$F25,X$7&lt;=$F25+$G25-1),1,""))</f>
        <v/>
      </c>
      <c r="Y25" s="26" t="str">
        <f ca="1">IF(AND($C25="Goal",Y$7&gt;=$F25,Y$7&lt;=$F25+$G25-1),2,IF(AND($C25="Milestone",Y$7&gt;=$F25,Y$7&lt;=$F25+$G25-1),1,""))</f>
        <v/>
      </c>
      <c r="Z25" s="26" t="str">
        <f ca="1">IF(AND($C25="Goal",Z$7&gt;=$F25,Z$7&lt;=$F25+$G25-1),2,IF(AND($C25="Milestone",Z$7&gt;=$F25,Z$7&lt;=$F25+$G25-1),1,""))</f>
        <v/>
      </c>
      <c r="AA25" s="26" t="str">
        <f ca="1">IF(AND($C25="Goal",AA$7&gt;=$F25,AA$7&lt;=$F25+$G25-1),2,IF(AND($C25="Milestone",AA$7&gt;=$F25,AA$7&lt;=$F25+$G25-1),1,""))</f>
        <v/>
      </c>
      <c r="AB25" s="26" t="str">
        <f ca="1">IF(AND($C25="Goal",AB$7&gt;=$F25,AB$7&lt;=$F25+$G25-1),2,IF(AND($C25="Milestone",AB$7&gt;=$F25,AB$7&lt;=$F25+$G25-1),1,""))</f>
        <v/>
      </c>
      <c r="AC25" s="26" t="str">
        <f ca="1">IF(AND($C25="Goal",AC$7&gt;=$F25,AC$7&lt;=$F25+$G25-1),2,IF(AND($C25="Milestone",AC$7&gt;=$F25,AC$7&lt;=$F25+$G25-1),1,""))</f>
        <v/>
      </c>
      <c r="AD25" s="26" t="str">
        <f ca="1">IF(AND($C25="Goal",AD$7&gt;=$F25,AD$7&lt;=$F25+$G25-1),2,IF(AND($C25="Milestone",AD$7&gt;=$F25,AD$7&lt;=$F25+$G25-1),1,""))</f>
        <v/>
      </c>
      <c r="AE25" s="26" t="str">
        <f ca="1">IF(AND($C25="Goal",AE$7&gt;=$F25,AE$7&lt;=$F25+$G25-1),2,IF(AND($C25="Milestone",AE$7&gt;=$F25,AE$7&lt;=$F25+$G25-1),1,""))</f>
        <v/>
      </c>
      <c r="AF25" s="26" t="str">
        <f ca="1">IF(AND($C25="Goal",AF$7&gt;=$F25,AF$7&lt;=$F25+$G25-1),2,IF(AND($C25="Milestone",AF$7&gt;=$F25,AF$7&lt;=$F25+$G25-1),1,""))</f>
        <v/>
      </c>
      <c r="AG25" s="26" t="str">
        <f ca="1">IF(AND($C25="Goal",AG$7&gt;=$F25,AG$7&lt;=$F25+$G25-1),2,IF(AND($C25="Milestone",AG$7&gt;=$F25,AG$7&lt;=$F25+$G25-1),1,""))</f>
        <v/>
      </c>
      <c r="AH25" s="26" t="str">
        <f ca="1">IF(AND($C25="Goal",AH$7&gt;=$F25,AH$7&lt;=$F25+$G25-1),2,IF(AND($C25="Milestone",AH$7&gt;=$F25,AH$7&lt;=$F25+$G25-1),1,""))</f>
        <v/>
      </c>
      <c r="AI25" s="26" t="str">
        <f ca="1">IF(AND($C25="Goal",AI$7&gt;=$F25,AI$7&lt;=$F25+$G25-1),2,IF(AND($C25="Milestone",AI$7&gt;=$F25,AI$7&lt;=$F25+$G25-1),1,""))</f>
        <v/>
      </c>
      <c r="AJ25" s="26" t="str">
        <f ca="1">IF(AND($C25="Goal",AJ$7&gt;=$F25,AJ$7&lt;=$F25+$G25-1),2,IF(AND($C25="Milestone",AJ$7&gt;=$F25,AJ$7&lt;=$F25+$G25-1),1,""))</f>
        <v/>
      </c>
      <c r="AK25" s="26" t="str">
        <f ca="1">IF(AND($C25="Goal",AK$7&gt;=$F25,AK$7&lt;=$F25+$G25-1),2,IF(AND($C25="Milestone",AK$7&gt;=$F25,AK$7&lt;=$F25+$G25-1),1,""))</f>
        <v/>
      </c>
      <c r="AL25" s="26" t="str">
        <f ca="1">IF(AND($C25="Goal",AL$7&gt;=$F25,AL$7&lt;=$F25+$G25-1),2,IF(AND($C25="Milestone",AL$7&gt;=$F25,AL$7&lt;=$F25+$G25-1),1,""))</f>
        <v/>
      </c>
      <c r="AM25" s="26" t="str">
        <f ca="1">IF(AND($C25="Goal",AM$7&gt;=$F25,AM$7&lt;=$F25+$G25-1),2,IF(AND($C25="Milestone",AM$7&gt;=$F25,AM$7&lt;=$F25+$G25-1),1,""))</f>
        <v/>
      </c>
      <c r="AN25" s="26" t="str">
        <f ca="1">IF(AND($C25="Goal",AN$7&gt;=$F25,AN$7&lt;=$F25+$G25-1),2,IF(AND($C25="Milestone",AN$7&gt;=$F25,AN$7&lt;=$F25+$G25-1),1,""))</f>
        <v/>
      </c>
      <c r="AO25" s="26" t="str">
        <f ca="1">IF(AND($C25="Goal",AO$7&gt;=$F25,AO$7&lt;=$F25+$G25-1),2,IF(AND($C25="Milestone",AO$7&gt;=$F25,AO$7&lt;=$F25+$G25-1),1,""))</f>
        <v/>
      </c>
      <c r="AP25" s="26" t="str">
        <f ca="1">IF(AND($C25="Goal",AP$7&gt;=$F25,AP$7&lt;=$F25+$G25-1),2,IF(AND($C25="Milestone",AP$7&gt;=$F25,AP$7&lt;=$F25+$G25-1),1,""))</f>
        <v/>
      </c>
      <c r="AQ25" s="26" t="str">
        <f ca="1">IF(AND($C25="Goal",AQ$7&gt;=$F25,AQ$7&lt;=$F25+$G25-1),2,IF(AND($C25="Milestone",AQ$7&gt;=$F25,AQ$7&lt;=$F25+$G25-1),1,""))</f>
        <v/>
      </c>
      <c r="AR25" s="26" t="str">
        <f ca="1">IF(AND($C25="Goal",AR$7&gt;=$F25,AR$7&lt;=$F25+$G25-1),2,IF(AND($C25="Milestone",AR$7&gt;=$F25,AR$7&lt;=$F25+$G25-1),1,""))</f>
        <v/>
      </c>
      <c r="AS25" s="26" t="str">
        <f ca="1">IF(AND($C25="Goal",AS$7&gt;=$F25,AS$7&lt;=$F25+$G25-1),2,IF(AND($C25="Milestone",AS$7&gt;=$F25,AS$7&lt;=$F25+$G25-1),1,""))</f>
        <v/>
      </c>
      <c r="AT25" s="26" t="str">
        <f ca="1">IF(AND($C25="Goal",AT$7&gt;=$F25,AT$7&lt;=$F25+$G25-1),2,IF(AND($C25="Milestone",AT$7&gt;=$F25,AT$7&lt;=$F25+$G25-1),1,""))</f>
        <v/>
      </c>
      <c r="AU25" s="26" t="str">
        <f ca="1">IF(AND($C25="Goal",AU$7&gt;=$F25,AU$7&lt;=$F25+$G25-1),2,IF(AND($C25="Milestone",AU$7&gt;=$F25,AU$7&lt;=$F25+$G25-1),1,""))</f>
        <v/>
      </c>
      <c r="AV25" s="26" t="str">
        <f ca="1">IF(AND($C25="Goal",AV$7&gt;=$F25,AV$7&lt;=$F25+$G25-1),2,IF(AND($C25="Milestone",AV$7&gt;=$F25,AV$7&lt;=$F25+$G25-1),1,""))</f>
        <v/>
      </c>
      <c r="AW25" s="26" t="str">
        <f ca="1">IF(AND($C25="Goal",AW$7&gt;=$F25,AW$7&lt;=$F25+$G25-1),2,IF(AND($C25="Milestone",AW$7&gt;=$F25,AW$7&lt;=$F25+$G25-1),1,""))</f>
        <v/>
      </c>
      <c r="AX25" s="26" t="str">
        <f ca="1">IF(AND($C25="Goal",AX$7&gt;=$F25,AX$7&lt;=$F25+$G25-1),2,IF(AND($C25="Milestone",AX$7&gt;=$F25,AX$7&lt;=$F25+$G25-1),1,""))</f>
        <v/>
      </c>
      <c r="AY25" s="26" t="str">
        <f ca="1">IF(AND($C25="Goal",AY$7&gt;=$F25,AY$7&lt;=$F25+$G25-1),2,IF(AND($C25="Milestone",AY$7&gt;=$F25,AY$7&lt;=$F25+$G25-1),1,""))</f>
        <v/>
      </c>
      <c r="AZ25" s="26" t="str">
        <f ca="1">IF(AND($C25="Goal",AZ$7&gt;=$F25,AZ$7&lt;=$F25+$G25-1),2,IF(AND($C25="Milestone",AZ$7&gt;=$F25,AZ$7&lt;=$F25+$G25-1),1,""))</f>
        <v/>
      </c>
      <c r="BA25" s="26" t="str">
        <f ca="1">IF(AND($C25="Goal",BA$7&gt;=$F25,BA$7&lt;=$F25+$G25-1),2,IF(AND($C25="Milestone",BA$7&gt;=$F25,BA$7&lt;=$F25+$G25-1),1,""))</f>
        <v/>
      </c>
      <c r="BB25" s="26" t="str">
        <f ca="1">IF(AND($C25="Goal",BB$7&gt;=$F25,BB$7&lt;=$F25+$G25-1),2,IF(AND($C25="Milestone",BB$7&gt;=$F25,BB$7&lt;=$F25+$G25-1),1,""))</f>
        <v/>
      </c>
      <c r="BC25" s="26" t="str">
        <f ca="1">IF(AND($C25="Goal",BC$7&gt;=$F25,BC$7&lt;=$F25+$G25-1),2,IF(AND($C25="Milestone",BC$7&gt;=$F25,BC$7&lt;=$F25+$G25-1),1,""))</f>
        <v/>
      </c>
      <c r="BD25" s="26" t="str">
        <f ca="1">IF(AND($C25="Goal",BD$7&gt;=$F25,BD$7&lt;=$F25+$G25-1),2,IF(AND($C25="Milestone",BD$7&gt;=$F25,BD$7&lt;=$F25+$G25-1),1,""))</f>
        <v/>
      </c>
      <c r="BE25" s="26" t="str">
        <f ca="1">IF(AND($C25="Goal",BE$7&gt;=$F25,BE$7&lt;=$F25+$G25-1),2,IF(AND($C25="Milestone",BE$7&gt;=$F25,BE$7&lt;=$F25+$G25-1),1,""))</f>
        <v/>
      </c>
      <c r="BF25" s="26" t="str">
        <f ca="1">IF(AND($C25="Goal",BF$7&gt;=$F25,BF$7&lt;=$F25+$G25-1),2,IF(AND($C25="Milestone",BF$7&gt;=$F25,BF$7&lt;=$F25+$G25-1),1,""))</f>
        <v/>
      </c>
      <c r="BG25" s="26" t="str">
        <f ca="1">IF(AND($C25="Goal",BG$7&gt;=$F25,BG$7&lt;=$F25+$G25-1),2,IF(AND($C25="Milestone",BG$7&gt;=$F25,BG$7&lt;=$F25+$G25-1),1,""))</f>
        <v/>
      </c>
      <c r="BH25" s="26" t="str">
        <f ca="1">IF(AND($C25="Goal",BH$7&gt;=$F25,BH$7&lt;=$F25+$G25-1),2,IF(AND($C25="Milestone",BH$7&gt;=$F25,BH$7&lt;=$F25+$G25-1),1,""))</f>
        <v/>
      </c>
      <c r="BI25" s="26" t="str">
        <f ca="1">IF(AND($C25="Goal",BI$7&gt;=$F25,BI$7&lt;=$F25+$G25-1),2,IF(AND($C25="Milestone",BI$7&gt;=$F25,BI$7&lt;=$F25+$G25-1),1,""))</f>
        <v/>
      </c>
      <c r="BJ25" s="26" t="str">
        <f ca="1">IF(AND($C25="Goal",BJ$7&gt;=$F25,BJ$7&lt;=$F25+$G25-1),2,IF(AND($C25="Milestone",BJ$7&gt;=$F25,BJ$7&lt;=$F25+$G25-1),1,""))</f>
        <v/>
      </c>
      <c r="BK25" s="26" t="str">
        <f ca="1">IF(AND($C25="Goal",BK$7&gt;=$F25,BK$7&lt;=$F25+$G25-1),2,IF(AND($C25="Milestone",BK$7&gt;=$F25,BK$7&lt;=$F25+$G25-1),1,""))</f>
        <v/>
      </c>
      <c r="BL25" s="26" t="str">
        <f ca="1">IF(AND($C25="Goal",BL$7&gt;=$F25,BL$7&lt;=$F25+$G25-1),2,IF(AND($C25="Milestone",BL$7&gt;=$F25,BL$7&lt;=$F25+$G25-1),1,""))</f>
        <v/>
      </c>
    </row>
    <row r="26" spans="1:65" s="1" customFormat="1" ht="40.15" customHeight="1" x14ac:dyDescent="0.25">
      <c r="A26" s="9"/>
      <c r="B26" s="63" t="s">
        <v>3</v>
      </c>
      <c r="C26" s="59" t="s">
        <v>16</v>
      </c>
      <c r="D26" s="59"/>
      <c r="E26" s="60"/>
      <c r="F26" s="61">
        <f ca="1">F12+15</f>
        <v>44961</v>
      </c>
      <c r="G26" s="62">
        <v>4</v>
      </c>
      <c r="H26" s="59"/>
      <c r="I26" s="26" t="str">
        <f ca="1">IF(AND($C26="Goal",I$7&gt;=$F26,I$7&lt;=$F26+$G26-1),2,IF(AND($C26="Milestone",I$7&gt;=$F26,I$7&lt;=$F26+$G26-1),1,""))</f>
        <v/>
      </c>
      <c r="J26" s="26" t="str">
        <f ca="1">IF(AND($C26="Goal",J$7&gt;=$F26,J$7&lt;=$F26+$G26-1),2,IF(AND($C26="Milestone",J$7&gt;=$F26,J$7&lt;=$F26+$G26-1),1,""))</f>
        <v/>
      </c>
      <c r="K26" s="26" t="str">
        <f ca="1">IF(AND($C26="Goal",K$7&gt;=$F26,K$7&lt;=$F26+$G26-1),2,IF(AND($C26="Milestone",K$7&gt;=$F26,K$7&lt;=$F26+$G26-1),1,""))</f>
        <v/>
      </c>
      <c r="L26" s="26" t="str">
        <f ca="1">IF(AND($C26="Goal",L$7&gt;=$F26,L$7&lt;=$F26+$G26-1),2,IF(AND($C26="Milestone",L$7&gt;=$F26,L$7&lt;=$F26+$G26-1),1,""))</f>
        <v/>
      </c>
      <c r="M26" s="26" t="str">
        <f ca="1">IF(AND($C26="Goal",M$7&gt;=$F26,M$7&lt;=$F26+$G26-1),2,IF(AND($C26="Milestone",M$7&gt;=$F26,M$7&lt;=$F26+$G26-1),1,""))</f>
        <v/>
      </c>
      <c r="N26" s="26" t="str">
        <f ca="1">IF(AND($C26="Goal",N$7&gt;=$F26,N$7&lt;=$F26+$G26-1),2,IF(AND($C26="Milestone",N$7&gt;=$F26,N$7&lt;=$F26+$G26-1),1,""))</f>
        <v/>
      </c>
      <c r="O26" s="26" t="str">
        <f ca="1">IF(AND($C26="Goal",O$7&gt;=$F26,O$7&lt;=$F26+$G26-1),2,IF(AND($C26="Milestone",O$7&gt;=$F26,O$7&lt;=$F26+$G26-1),1,""))</f>
        <v/>
      </c>
      <c r="P26" s="26" t="str">
        <f ca="1">IF(AND($C26="Goal",P$7&gt;=$F26,P$7&lt;=$F26+$G26-1),2,IF(AND($C26="Milestone",P$7&gt;=$F26,P$7&lt;=$F26+$G26-1),1,""))</f>
        <v/>
      </c>
      <c r="Q26" s="26" t="str">
        <f ca="1">IF(AND($C26="Goal",Q$7&gt;=$F26,Q$7&lt;=$F26+$G26-1),2,IF(AND($C26="Milestone",Q$7&gt;=$F26,Q$7&lt;=$F26+$G26-1),1,""))</f>
        <v/>
      </c>
      <c r="R26" s="26" t="str">
        <f ca="1">IF(AND($C26="Goal",R$7&gt;=$F26,R$7&lt;=$F26+$G26-1),2,IF(AND($C26="Milestone",R$7&gt;=$F26,R$7&lt;=$F26+$G26-1),1,""))</f>
        <v/>
      </c>
      <c r="S26" s="26" t="str">
        <f ca="1">IF(AND($C26="Goal",S$7&gt;=$F26,S$7&lt;=$F26+$G26-1),2,IF(AND($C26="Milestone",S$7&gt;=$F26,S$7&lt;=$F26+$G26-1),1,""))</f>
        <v/>
      </c>
      <c r="T26" s="26" t="str">
        <f ca="1">IF(AND($C26="Goal",T$7&gt;=$F26,T$7&lt;=$F26+$G26-1),2,IF(AND($C26="Milestone",T$7&gt;=$F26,T$7&lt;=$F26+$G26-1),1,""))</f>
        <v/>
      </c>
      <c r="U26" s="26" t="str">
        <f ca="1">IF(AND($C26="Goal",U$7&gt;=$F26,U$7&lt;=$F26+$G26-1),2,IF(AND($C26="Milestone",U$7&gt;=$F26,U$7&lt;=$F26+$G26-1),1,""))</f>
        <v/>
      </c>
      <c r="V26" s="26" t="str">
        <f ca="1">IF(AND($C26="Goal",V$7&gt;=$F26,V$7&lt;=$F26+$G26-1),2,IF(AND($C26="Milestone",V$7&gt;=$F26,V$7&lt;=$F26+$G26-1),1,""))</f>
        <v/>
      </c>
      <c r="W26" s="26" t="str">
        <f ca="1">IF(AND($C26="Goal",W$7&gt;=$F26,W$7&lt;=$F26+$G26-1),2,IF(AND($C26="Milestone",W$7&gt;=$F26,W$7&lt;=$F26+$G26-1),1,""))</f>
        <v/>
      </c>
      <c r="X26" s="26" t="str">
        <f ca="1">IF(AND($C26="Goal",X$7&gt;=$F26,X$7&lt;=$F26+$G26-1),2,IF(AND($C26="Milestone",X$7&gt;=$F26,X$7&lt;=$F26+$G26-1),1,""))</f>
        <v/>
      </c>
      <c r="Y26" s="26" t="str">
        <f ca="1">IF(AND($C26="Goal",Y$7&gt;=$F26,Y$7&lt;=$F26+$G26-1),2,IF(AND($C26="Milestone",Y$7&gt;=$F26,Y$7&lt;=$F26+$G26-1),1,""))</f>
        <v/>
      </c>
      <c r="Z26" s="26" t="str">
        <f ca="1">IF(AND($C26="Goal",Z$7&gt;=$F26,Z$7&lt;=$F26+$G26-1),2,IF(AND($C26="Milestone",Z$7&gt;=$F26,Z$7&lt;=$F26+$G26-1),1,""))</f>
        <v/>
      </c>
      <c r="AA26" s="26" t="str">
        <f ca="1">IF(AND($C26="Goal",AA$7&gt;=$F26,AA$7&lt;=$F26+$G26-1),2,IF(AND($C26="Milestone",AA$7&gt;=$F26,AA$7&lt;=$F26+$G26-1),1,""))</f>
        <v/>
      </c>
      <c r="AB26" s="26" t="str">
        <f ca="1">IF(AND($C26="Goal",AB$7&gt;=$F26,AB$7&lt;=$F26+$G26-1),2,IF(AND($C26="Milestone",AB$7&gt;=$F26,AB$7&lt;=$F26+$G26-1),1,""))</f>
        <v/>
      </c>
      <c r="AC26" s="26" t="str">
        <f ca="1">IF(AND($C26="Goal",AC$7&gt;=$F26,AC$7&lt;=$F26+$G26-1),2,IF(AND($C26="Milestone",AC$7&gt;=$F26,AC$7&lt;=$F26+$G26-1),1,""))</f>
        <v/>
      </c>
      <c r="AD26" s="26" t="str">
        <f ca="1">IF(AND($C26="Goal",AD$7&gt;=$F26,AD$7&lt;=$F26+$G26-1),2,IF(AND($C26="Milestone",AD$7&gt;=$F26,AD$7&lt;=$F26+$G26-1),1,""))</f>
        <v/>
      </c>
      <c r="AE26" s="26" t="str">
        <f ca="1">IF(AND($C26="Goal",AE$7&gt;=$F26,AE$7&lt;=$F26+$G26-1),2,IF(AND($C26="Milestone",AE$7&gt;=$F26,AE$7&lt;=$F26+$G26-1),1,""))</f>
        <v/>
      </c>
      <c r="AF26" s="26" t="str">
        <f ca="1">IF(AND($C26="Goal",AF$7&gt;=$F26,AF$7&lt;=$F26+$G26-1),2,IF(AND($C26="Milestone",AF$7&gt;=$F26,AF$7&lt;=$F26+$G26-1),1,""))</f>
        <v/>
      </c>
      <c r="AG26" s="26" t="str">
        <f ca="1">IF(AND($C26="Goal",AG$7&gt;=$F26,AG$7&lt;=$F26+$G26-1),2,IF(AND($C26="Milestone",AG$7&gt;=$F26,AG$7&lt;=$F26+$G26-1),1,""))</f>
        <v/>
      </c>
      <c r="AH26" s="26" t="str">
        <f ca="1">IF(AND($C26="Goal",AH$7&gt;=$F26,AH$7&lt;=$F26+$G26-1),2,IF(AND($C26="Milestone",AH$7&gt;=$F26,AH$7&lt;=$F26+$G26-1),1,""))</f>
        <v/>
      </c>
      <c r="AI26" s="26" t="str">
        <f ca="1">IF(AND($C26="Goal",AI$7&gt;=$F26,AI$7&lt;=$F26+$G26-1),2,IF(AND($C26="Milestone",AI$7&gt;=$F26,AI$7&lt;=$F26+$G26-1),1,""))</f>
        <v/>
      </c>
      <c r="AJ26" s="26" t="str">
        <f ca="1">IF(AND($C26="Goal",AJ$7&gt;=$F26,AJ$7&lt;=$F26+$G26-1),2,IF(AND($C26="Milestone",AJ$7&gt;=$F26,AJ$7&lt;=$F26+$G26-1),1,""))</f>
        <v/>
      </c>
      <c r="AK26" s="26" t="str">
        <f ca="1">IF(AND($C26="Goal",AK$7&gt;=$F26,AK$7&lt;=$F26+$G26-1),2,IF(AND($C26="Milestone",AK$7&gt;=$F26,AK$7&lt;=$F26+$G26-1),1,""))</f>
        <v/>
      </c>
      <c r="AL26" s="26" t="str">
        <f ca="1">IF(AND($C26="Goal",AL$7&gt;=$F26,AL$7&lt;=$F26+$G26-1),2,IF(AND($C26="Milestone",AL$7&gt;=$F26,AL$7&lt;=$F26+$G26-1),1,""))</f>
        <v/>
      </c>
      <c r="AM26" s="26" t="str">
        <f ca="1">IF(AND($C26="Goal",AM$7&gt;=$F26,AM$7&lt;=$F26+$G26-1),2,IF(AND($C26="Milestone",AM$7&gt;=$F26,AM$7&lt;=$F26+$G26-1),1,""))</f>
        <v/>
      </c>
      <c r="AN26" s="26" t="str">
        <f ca="1">IF(AND($C26="Goal",AN$7&gt;=$F26,AN$7&lt;=$F26+$G26-1),2,IF(AND($C26="Milestone",AN$7&gt;=$F26,AN$7&lt;=$F26+$G26-1),1,""))</f>
        <v/>
      </c>
      <c r="AO26" s="26" t="str">
        <f ca="1">IF(AND($C26="Goal",AO$7&gt;=$F26,AO$7&lt;=$F26+$G26-1),2,IF(AND($C26="Milestone",AO$7&gt;=$F26,AO$7&lt;=$F26+$G26-1),1,""))</f>
        <v/>
      </c>
      <c r="AP26" s="26" t="str">
        <f ca="1">IF(AND($C26="Goal",AP$7&gt;=$F26,AP$7&lt;=$F26+$G26-1),2,IF(AND($C26="Milestone",AP$7&gt;=$F26,AP$7&lt;=$F26+$G26-1),1,""))</f>
        <v/>
      </c>
      <c r="AQ26" s="26" t="str">
        <f ca="1">IF(AND($C26="Goal",AQ$7&gt;=$F26,AQ$7&lt;=$F26+$G26-1),2,IF(AND($C26="Milestone",AQ$7&gt;=$F26,AQ$7&lt;=$F26+$G26-1),1,""))</f>
        <v/>
      </c>
      <c r="AR26" s="26" t="str">
        <f ca="1">IF(AND($C26="Goal",AR$7&gt;=$F26,AR$7&lt;=$F26+$G26-1),2,IF(AND($C26="Milestone",AR$7&gt;=$F26,AR$7&lt;=$F26+$G26-1),1,""))</f>
        <v/>
      </c>
      <c r="AS26" s="26" t="str">
        <f ca="1">IF(AND($C26="Goal",AS$7&gt;=$F26,AS$7&lt;=$F26+$G26-1),2,IF(AND($C26="Milestone",AS$7&gt;=$F26,AS$7&lt;=$F26+$G26-1),1,""))</f>
        <v/>
      </c>
      <c r="AT26" s="26" t="str">
        <f ca="1">IF(AND($C26="Goal",AT$7&gt;=$F26,AT$7&lt;=$F26+$G26-1),2,IF(AND($C26="Milestone",AT$7&gt;=$F26,AT$7&lt;=$F26+$G26-1),1,""))</f>
        <v/>
      </c>
      <c r="AU26" s="26" t="str">
        <f ca="1">IF(AND($C26="Goal",AU$7&gt;=$F26,AU$7&lt;=$F26+$G26-1),2,IF(AND($C26="Milestone",AU$7&gt;=$F26,AU$7&lt;=$F26+$G26-1),1,""))</f>
        <v/>
      </c>
      <c r="AV26" s="26" t="str">
        <f ca="1">IF(AND($C26="Goal",AV$7&gt;=$F26,AV$7&lt;=$F26+$G26-1),2,IF(AND($C26="Milestone",AV$7&gt;=$F26,AV$7&lt;=$F26+$G26-1),1,""))</f>
        <v/>
      </c>
      <c r="AW26" s="26" t="str">
        <f ca="1">IF(AND($C26="Goal",AW$7&gt;=$F26,AW$7&lt;=$F26+$G26-1),2,IF(AND($C26="Milestone",AW$7&gt;=$F26,AW$7&lt;=$F26+$G26-1),1,""))</f>
        <v/>
      </c>
      <c r="AX26" s="26" t="str">
        <f ca="1">IF(AND($C26="Goal",AX$7&gt;=$F26,AX$7&lt;=$F26+$G26-1),2,IF(AND($C26="Milestone",AX$7&gt;=$F26,AX$7&lt;=$F26+$G26-1),1,""))</f>
        <v/>
      </c>
      <c r="AY26" s="26" t="str">
        <f ca="1">IF(AND($C26="Goal",AY$7&gt;=$F26,AY$7&lt;=$F26+$G26-1),2,IF(AND($C26="Milestone",AY$7&gt;=$F26,AY$7&lt;=$F26+$G26-1),1,""))</f>
        <v/>
      </c>
      <c r="AZ26" s="26" t="str">
        <f ca="1">IF(AND($C26="Goal",AZ$7&gt;=$F26,AZ$7&lt;=$F26+$G26-1),2,IF(AND($C26="Milestone",AZ$7&gt;=$F26,AZ$7&lt;=$F26+$G26-1),1,""))</f>
        <v/>
      </c>
      <c r="BA26" s="26" t="str">
        <f ca="1">IF(AND($C26="Goal",BA$7&gt;=$F26,BA$7&lt;=$F26+$G26-1),2,IF(AND($C26="Milestone",BA$7&gt;=$F26,BA$7&lt;=$F26+$G26-1),1,""))</f>
        <v/>
      </c>
      <c r="BB26" s="26" t="str">
        <f ca="1">IF(AND($C26="Goal",BB$7&gt;=$F26,BB$7&lt;=$F26+$G26-1),2,IF(AND($C26="Milestone",BB$7&gt;=$F26,BB$7&lt;=$F26+$G26-1),1,""))</f>
        <v/>
      </c>
      <c r="BC26" s="26" t="str">
        <f ca="1">IF(AND($C26="Goal",BC$7&gt;=$F26,BC$7&lt;=$F26+$G26-1),2,IF(AND($C26="Milestone",BC$7&gt;=$F26,BC$7&lt;=$F26+$G26-1),1,""))</f>
        <v/>
      </c>
      <c r="BD26" s="26" t="str">
        <f ca="1">IF(AND($C26="Goal",BD$7&gt;=$F26,BD$7&lt;=$F26+$G26-1),2,IF(AND($C26="Milestone",BD$7&gt;=$F26,BD$7&lt;=$F26+$G26-1),1,""))</f>
        <v/>
      </c>
      <c r="BE26" s="26" t="str">
        <f ca="1">IF(AND($C26="Goal",BE$7&gt;=$F26,BE$7&lt;=$F26+$G26-1),2,IF(AND($C26="Milestone",BE$7&gt;=$F26,BE$7&lt;=$F26+$G26-1),1,""))</f>
        <v/>
      </c>
      <c r="BF26" s="26" t="str">
        <f ca="1">IF(AND($C26="Goal",BF$7&gt;=$F26,BF$7&lt;=$F26+$G26-1),2,IF(AND($C26="Milestone",BF$7&gt;=$F26,BF$7&lt;=$F26+$G26-1),1,""))</f>
        <v/>
      </c>
      <c r="BG26" s="26" t="str">
        <f ca="1">IF(AND($C26="Goal",BG$7&gt;=$F26,BG$7&lt;=$F26+$G26-1),2,IF(AND($C26="Milestone",BG$7&gt;=$F26,BG$7&lt;=$F26+$G26-1),1,""))</f>
        <v/>
      </c>
      <c r="BH26" s="26" t="str">
        <f ca="1">IF(AND($C26="Goal",BH$7&gt;=$F26,BH$7&lt;=$F26+$G26-1),2,IF(AND($C26="Milestone",BH$7&gt;=$F26,BH$7&lt;=$F26+$G26-1),1,""))</f>
        <v/>
      </c>
      <c r="BI26" s="26" t="str">
        <f ca="1">IF(AND($C26="Goal",BI$7&gt;=$F26,BI$7&lt;=$F26+$G26-1),2,IF(AND($C26="Milestone",BI$7&gt;=$F26,BI$7&lt;=$F26+$G26-1),1,""))</f>
        <v/>
      </c>
      <c r="BJ26" s="26" t="str">
        <f ca="1">IF(AND($C26="Goal",BJ$7&gt;=$F26,BJ$7&lt;=$F26+$G26-1),2,IF(AND($C26="Milestone",BJ$7&gt;=$F26,BJ$7&lt;=$F26+$G26-1),1,""))</f>
        <v/>
      </c>
      <c r="BK26" s="26" t="str">
        <f ca="1">IF(AND($C26="Goal",BK$7&gt;=$F26,BK$7&lt;=$F26+$G26-1),2,IF(AND($C26="Milestone",BK$7&gt;=$F26,BK$7&lt;=$F26+$G26-1),1,""))</f>
        <v/>
      </c>
      <c r="BL26" s="26" t="str">
        <f ca="1">IF(AND($C26="Goal",BL$7&gt;=$F26,BL$7&lt;=$F26+$G26-1),2,IF(AND($C26="Milestone",BL$7&gt;=$F26,BL$7&lt;=$F26+$G26-1),1,""))</f>
        <v/>
      </c>
    </row>
    <row r="27" spans="1:65" s="1" customFormat="1" ht="40.15" customHeight="1" x14ac:dyDescent="0.25">
      <c r="A27" s="9"/>
      <c r="B27" s="116" t="s">
        <v>52</v>
      </c>
      <c r="C27" s="59"/>
      <c r="D27" s="59"/>
      <c r="E27" s="60"/>
      <c r="F27" s="61"/>
      <c r="G27" s="62"/>
      <c r="H27" s="59"/>
      <c r="I27" s="26" t="str">
        <f ca="1">IF(AND($C27="Goal",I$7&gt;=$F27,I$7&lt;=$F27+$G27-1),2,IF(AND($C27="Milestone",I$7&gt;=$F27,I$7&lt;=$F27+$G27-1),1,""))</f>
        <v/>
      </c>
      <c r="J27" s="26" t="str">
        <f ca="1">IF(AND($C27="Goal",J$7&gt;=$F27,J$7&lt;=$F27+$G27-1),2,IF(AND($C27="Milestone",J$7&gt;=$F27,J$7&lt;=$F27+$G27-1),1,""))</f>
        <v/>
      </c>
      <c r="K27" s="26" t="str">
        <f ca="1">IF(AND($C27="Goal",K$7&gt;=$F27,K$7&lt;=$F27+$G27-1),2,IF(AND($C27="Milestone",K$7&gt;=$F27,K$7&lt;=$F27+$G27-1),1,""))</f>
        <v/>
      </c>
      <c r="L27" s="26" t="str">
        <f ca="1">IF(AND($C27="Goal",L$7&gt;=$F27,L$7&lt;=$F27+$G27-1),2,IF(AND($C27="Milestone",L$7&gt;=$F27,L$7&lt;=$F27+$G27-1),1,""))</f>
        <v/>
      </c>
      <c r="M27" s="26" t="str">
        <f ca="1">IF(AND($C27="Goal",M$7&gt;=$F27,M$7&lt;=$F27+$G27-1),2,IF(AND($C27="Milestone",M$7&gt;=$F27,M$7&lt;=$F27+$G27-1),1,""))</f>
        <v/>
      </c>
      <c r="N27" s="26" t="str">
        <f ca="1">IF(AND($C27="Goal",N$7&gt;=$F27,N$7&lt;=$F27+$G27-1),2,IF(AND($C27="Milestone",N$7&gt;=$F27,N$7&lt;=$F27+$G27-1),1,""))</f>
        <v/>
      </c>
      <c r="O27" s="26" t="str">
        <f ca="1">IF(AND($C27="Goal",O$7&gt;=$F27,O$7&lt;=$F27+$G27-1),2,IF(AND($C27="Milestone",O$7&gt;=$F27,O$7&lt;=$F27+$G27-1),1,""))</f>
        <v/>
      </c>
      <c r="P27" s="26" t="str">
        <f ca="1">IF(AND($C27="Goal",P$7&gt;=$F27,P$7&lt;=$F27+$G27-1),2,IF(AND($C27="Milestone",P$7&gt;=$F27,P$7&lt;=$F27+$G27-1),1,""))</f>
        <v/>
      </c>
      <c r="Q27" s="26" t="str">
        <f ca="1">IF(AND($C27="Goal",Q$7&gt;=$F27,Q$7&lt;=$F27+$G27-1),2,IF(AND($C27="Milestone",Q$7&gt;=$F27,Q$7&lt;=$F27+$G27-1),1,""))</f>
        <v/>
      </c>
      <c r="R27" s="26" t="str">
        <f ca="1">IF(AND($C27="Goal",R$7&gt;=$F27,R$7&lt;=$F27+$G27-1),2,IF(AND($C27="Milestone",R$7&gt;=$F27,R$7&lt;=$F27+$G27-1),1,""))</f>
        <v/>
      </c>
      <c r="S27" s="26" t="str">
        <f ca="1">IF(AND($C27="Goal",S$7&gt;=$F27,S$7&lt;=$F27+$G27-1),2,IF(AND($C27="Milestone",S$7&gt;=$F27,S$7&lt;=$F27+$G27-1),1,""))</f>
        <v/>
      </c>
      <c r="T27" s="26" t="str">
        <f ca="1">IF(AND($C27="Goal",T$7&gt;=$F27,T$7&lt;=$F27+$G27-1),2,IF(AND($C27="Milestone",T$7&gt;=$F27,T$7&lt;=$F27+$G27-1),1,""))</f>
        <v/>
      </c>
      <c r="U27" s="26" t="str">
        <f ca="1">IF(AND($C27="Goal",U$7&gt;=$F27,U$7&lt;=$F27+$G27-1),2,IF(AND($C27="Milestone",U$7&gt;=$F27,U$7&lt;=$F27+$G27-1),1,""))</f>
        <v/>
      </c>
      <c r="V27" s="26" t="str">
        <f ca="1">IF(AND($C27="Goal",V$7&gt;=$F27,V$7&lt;=$F27+$G27-1),2,IF(AND($C27="Milestone",V$7&gt;=$F27,V$7&lt;=$F27+$G27-1),1,""))</f>
        <v/>
      </c>
      <c r="W27" s="26" t="str">
        <f ca="1">IF(AND($C27="Goal",W$7&gt;=$F27,W$7&lt;=$F27+$G27-1),2,IF(AND($C27="Milestone",W$7&gt;=$F27,W$7&lt;=$F27+$G27-1),1,""))</f>
        <v/>
      </c>
      <c r="X27" s="26" t="str">
        <f ca="1">IF(AND($C27="Goal",X$7&gt;=$F27,X$7&lt;=$F27+$G27-1),2,IF(AND($C27="Milestone",X$7&gt;=$F27,X$7&lt;=$F27+$G27-1),1,""))</f>
        <v/>
      </c>
      <c r="Y27" s="26" t="str">
        <f ca="1">IF(AND($C27="Goal",Y$7&gt;=$F27,Y$7&lt;=$F27+$G27-1),2,IF(AND($C27="Milestone",Y$7&gt;=$F27,Y$7&lt;=$F27+$G27-1),1,""))</f>
        <v/>
      </c>
      <c r="Z27" s="26" t="str">
        <f ca="1">IF(AND($C27="Goal",Z$7&gt;=$F27,Z$7&lt;=$F27+$G27-1),2,IF(AND($C27="Milestone",Z$7&gt;=$F27,Z$7&lt;=$F27+$G27-1),1,""))</f>
        <v/>
      </c>
      <c r="AA27" s="26" t="str">
        <f ca="1">IF(AND($C27="Goal",AA$7&gt;=$F27,AA$7&lt;=$F27+$G27-1),2,IF(AND($C27="Milestone",AA$7&gt;=$F27,AA$7&lt;=$F27+$G27-1),1,""))</f>
        <v/>
      </c>
      <c r="AB27" s="26" t="str">
        <f ca="1">IF(AND($C27="Goal",AB$7&gt;=$F27,AB$7&lt;=$F27+$G27-1),2,IF(AND($C27="Milestone",AB$7&gt;=$F27,AB$7&lt;=$F27+$G27-1),1,""))</f>
        <v/>
      </c>
      <c r="AC27" s="26" t="str">
        <f ca="1">IF(AND($C27="Goal",AC$7&gt;=$F27,AC$7&lt;=$F27+$G27-1),2,IF(AND($C27="Milestone",AC$7&gt;=$F27,AC$7&lt;=$F27+$G27-1),1,""))</f>
        <v/>
      </c>
      <c r="AD27" s="26" t="str">
        <f ca="1">IF(AND($C27="Goal",AD$7&gt;=$F27,AD$7&lt;=$F27+$G27-1),2,IF(AND($C27="Milestone",AD$7&gt;=$F27,AD$7&lt;=$F27+$G27-1),1,""))</f>
        <v/>
      </c>
      <c r="AE27" s="26" t="str">
        <f ca="1">IF(AND($C27="Goal",AE$7&gt;=$F27,AE$7&lt;=$F27+$G27-1),2,IF(AND($C27="Milestone",AE$7&gt;=$F27,AE$7&lt;=$F27+$G27-1),1,""))</f>
        <v/>
      </c>
      <c r="AF27" s="26" t="str">
        <f ca="1">IF(AND($C27="Goal",AF$7&gt;=$F27,AF$7&lt;=$F27+$G27-1),2,IF(AND($C27="Milestone",AF$7&gt;=$F27,AF$7&lt;=$F27+$G27-1),1,""))</f>
        <v/>
      </c>
      <c r="AG27" s="26" t="str">
        <f ca="1">IF(AND($C27="Goal",AG$7&gt;=$F27,AG$7&lt;=$F27+$G27-1),2,IF(AND($C27="Milestone",AG$7&gt;=$F27,AG$7&lt;=$F27+$G27-1),1,""))</f>
        <v/>
      </c>
      <c r="AH27" s="26" t="str">
        <f ca="1">IF(AND($C27="Goal",AH$7&gt;=$F27,AH$7&lt;=$F27+$G27-1),2,IF(AND($C27="Milestone",AH$7&gt;=$F27,AH$7&lt;=$F27+$G27-1),1,""))</f>
        <v/>
      </c>
      <c r="AI27" s="26" t="str">
        <f ca="1">IF(AND($C27="Goal",AI$7&gt;=$F27,AI$7&lt;=$F27+$G27-1),2,IF(AND($C27="Milestone",AI$7&gt;=$F27,AI$7&lt;=$F27+$G27-1),1,""))</f>
        <v/>
      </c>
      <c r="AJ27" s="26" t="str">
        <f ca="1">IF(AND($C27="Goal",AJ$7&gt;=$F27,AJ$7&lt;=$F27+$G27-1),2,IF(AND($C27="Milestone",AJ$7&gt;=$F27,AJ$7&lt;=$F27+$G27-1),1,""))</f>
        <v/>
      </c>
      <c r="AK27" s="26" t="str">
        <f ca="1">IF(AND($C27="Goal",AK$7&gt;=$F27,AK$7&lt;=$F27+$G27-1),2,IF(AND($C27="Milestone",AK$7&gt;=$F27,AK$7&lt;=$F27+$G27-1),1,""))</f>
        <v/>
      </c>
      <c r="AL27" s="26" t="str">
        <f ca="1">IF(AND($C27="Goal",AL$7&gt;=$F27,AL$7&lt;=$F27+$G27-1),2,IF(AND($C27="Milestone",AL$7&gt;=$F27,AL$7&lt;=$F27+$G27-1),1,""))</f>
        <v/>
      </c>
      <c r="AM27" s="26" t="str">
        <f ca="1">IF(AND($C27="Goal",AM$7&gt;=$F27,AM$7&lt;=$F27+$G27-1),2,IF(AND($C27="Milestone",AM$7&gt;=$F27,AM$7&lt;=$F27+$G27-1),1,""))</f>
        <v/>
      </c>
      <c r="AN27" s="26" t="str">
        <f ca="1">IF(AND($C27="Goal",AN$7&gt;=$F27,AN$7&lt;=$F27+$G27-1),2,IF(AND($C27="Milestone",AN$7&gt;=$F27,AN$7&lt;=$F27+$G27-1),1,""))</f>
        <v/>
      </c>
      <c r="AO27" s="26" t="str">
        <f ca="1">IF(AND($C27="Goal",AO$7&gt;=$F27,AO$7&lt;=$F27+$G27-1),2,IF(AND($C27="Milestone",AO$7&gt;=$F27,AO$7&lt;=$F27+$G27-1),1,""))</f>
        <v/>
      </c>
      <c r="AP27" s="26" t="str">
        <f ca="1">IF(AND($C27="Goal",AP$7&gt;=$F27,AP$7&lt;=$F27+$G27-1),2,IF(AND($C27="Milestone",AP$7&gt;=$F27,AP$7&lt;=$F27+$G27-1),1,""))</f>
        <v/>
      </c>
      <c r="AQ27" s="26" t="str">
        <f ca="1">IF(AND($C27="Goal",AQ$7&gt;=$F27,AQ$7&lt;=$F27+$G27-1),2,IF(AND($C27="Milestone",AQ$7&gt;=$F27,AQ$7&lt;=$F27+$G27-1),1,""))</f>
        <v/>
      </c>
      <c r="AR27" s="26" t="str">
        <f ca="1">IF(AND($C27="Goal",AR$7&gt;=$F27,AR$7&lt;=$F27+$G27-1),2,IF(AND($C27="Milestone",AR$7&gt;=$F27,AR$7&lt;=$F27+$G27-1),1,""))</f>
        <v/>
      </c>
      <c r="AS27" s="26" t="str">
        <f ca="1">IF(AND($C27="Goal",AS$7&gt;=$F27,AS$7&lt;=$F27+$G27-1),2,IF(AND($C27="Milestone",AS$7&gt;=$F27,AS$7&lt;=$F27+$G27-1),1,""))</f>
        <v/>
      </c>
      <c r="AT27" s="26" t="str">
        <f ca="1">IF(AND($C27="Goal",AT$7&gt;=$F27,AT$7&lt;=$F27+$G27-1),2,IF(AND($C27="Milestone",AT$7&gt;=$F27,AT$7&lt;=$F27+$G27-1),1,""))</f>
        <v/>
      </c>
      <c r="AU27" s="26" t="str">
        <f ca="1">IF(AND($C27="Goal",AU$7&gt;=$F27,AU$7&lt;=$F27+$G27-1),2,IF(AND($C27="Milestone",AU$7&gt;=$F27,AU$7&lt;=$F27+$G27-1),1,""))</f>
        <v/>
      </c>
      <c r="AV27" s="26" t="str">
        <f ca="1">IF(AND($C27="Goal",AV$7&gt;=$F27,AV$7&lt;=$F27+$G27-1),2,IF(AND($C27="Milestone",AV$7&gt;=$F27,AV$7&lt;=$F27+$G27-1),1,""))</f>
        <v/>
      </c>
      <c r="AW27" s="26" t="str">
        <f ca="1">IF(AND($C27="Goal",AW$7&gt;=$F27,AW$7&lt;=$F27+$G27-1),2,IF(AND($C27="Milestone",AW$7&gt;=$F27,AW$7&lt;=$F27+$G27-1),1,""))</f>
        <v/>
      </c>
      <c r="AX27" s="26" t="str">
        <f ca="1">IF(AND($C27="Goal",AX$7&gt;=$F27,AX$7&lt;=$F27+$G27-1),2,IF(AND($C27="Milestone",AX$7&gt;=$F27,AX$7&lt;=$F27+$G27-1),1,""))</f>
        <v/>
      </c>
      <c r="AY27" s="26" t="str">
        <f ca="1">IF(AND($C27="Goal",AY$7&gt;=$F27,AY$7&lt;=$F27+$G27-1),2,IF(AND($C27="Milestone",AY$7&gt;=$F27,AY$7&lt;=$F27+$G27-1),1,""))</f>
        <v/>
      </c>
      <c r="AZ27" s="26" t="str">
        <f ca="1">IF(AND($C27="Goal",AZ$7&gt;=$F27,AZ$7&lt;=$F27+$G27-1),2,IF(AND($C27="Milestone",AZ$7&gt;=$F27,AZ$7&lt;=$F27+$G27-1),1,""))</f>
        <v/>
      </c>
      <c r="BA27" s="26" t="str">
        <f ca="1">IF(AND($C27="Goal",BA$7&gt;=$F27,BA$7&lt;=$F27+$G27-1),2,IF(AND($C27="Milestone",BA$7&gt;=$F27,BA$7&lt;=$F27+$G27-1),1,""))</f>
        <v/>
      </c>
      <c r="BB27" s="26" t="str">
        <f ca="1">IF(AND($C27="Goal",BB$7&gt;=$F27,BB$7&lt;=$F27+$G27-1),2,IF(AND($C27="Milestone",BB$7&gt;=$F27,BB$7&lt;=$F27+$G27-1),1,""))</f>
        <v/>
      </c>
      <c r="BC27" s="26" t="str">
        <f ca="1">IF(AND($C27="Goal",BC$7&gt;=$F27,BC$7&lt;=$F27+$G27-1),2,IF(AND($C27="Milestone",BC$7&gt;=$F27,BC$7&lt;=$F27+$G27-1),1,""))</f>
        <v/>
      </c>
      <c r="BD27" s="26" t="str">
        <f ca="1">IF(AND($C27="Goal",BD$7&gt;=$F27,BD$7&lt;=$F27+$G27-1),2,IF(AND($C27="Milestone",BD$7&gt;=$F27,BD$7&lt;=$F27+$G27-1),1,""))</f>
        <v/>
      </c>
      <c r="BE27" s="26" t="str">
        <f ca="1">IF(AND($C27="Goal",BE$7&gt;=$F27,BE$7&lt;=$F27+$G27-1),2,IF(AND($C27="Milestone",BE$7&gt;=$F27,BE$7&lt;=$F27+$G27-1),1,""))</f>
        <v/>
      </c>
      <c r="BF27" s="26" t="str">
        <f ca="1">IF(AND($C27="Goal",BF$7&gt;=$F27,BF$7&lt;=$F27+$G27-1),2,IF(AND($C27="Milestone",BF$7&gt;=$F27,BF$7&lt;=$F27+$G27-1),1,""))</f>
        <v/>
      </c>
      <c r="BG27" s="26" t="str">
        <f ca="1">IF(AND($C27="Goal",BG$7&gt;=$F27,BG$7&lt;=$F27+$G27-1),2,IF(AND($C27="Milestone",BG$7&gt;=$F27,BG$7&lt;=$F27+$G27-1),1,""))</f>
        <v/>
      </c>
      <c r="BH27" s="26" t="str">
        <f ca="1">IF(AND($C27="Goal",BH$7&gt;=$F27,BH$7&lt;=$F27+$G27-1),2,IF(AND($C27="Milestone",BH$7&gt;=$F27,BH$7&lt;=$F27+$G27-1),1,""))</f>
        <v/>
      </c>
      <c r="BI27" s="26" t="str">
        <f ca="1">IF(AND($C27="Goal",BI$7&gt;=$F27,BI$7&lt;=$F27+$G27-1),2,IF(AND($C27="Milestone",BI$7&gt;=$F27,BI$7&lt;=$F27+$G27-1),1,""))</f>
        <v/>
      </c>
      <c r="BJ27" s="26" t="str">
        <f ca="1">IF(AND($C27="Goal",BJ$7&gt;=$F27,BJ$7&lt;=$F27+$G27-1),2,IF(AND($C27="Milestone",BJ$7&gt;=$F27,BJ$7&lt;=$F27+$G27-1),1,""))</f>
        <v/>
      </c>
      <c r="BK27" s="26" t="str">
        <f ca="1">IF(AND($C27="Goal",BK$7&gt;=$F27,BK$7&lt;=$F27+$G27-1),2,IF(AND($C27="Milestone",BK$7&gt;=$F27,BK$7&lt;=$F27+$G27-1),1,""))</f>
        <v/>
      </c>
      <c r="BL27" s="26" t="str">
        <f ca="1">IF(AND($C27="Goal",BL$7&gt;=$F27,BL$7&lt;=$F27+$G27-1),2,IF(AND($C27="Milestone",BL$7&gt;=$F27,BL$7&lt;=$F27+$G27-1),1,""))</f>
        <v/>
      </c>
    </row>
    <row r="28" spans="1:65" s="1" customFormat="1" ht="40.15" customHeight="1" x14ac:dyDescent="0.25">
      <c r="A28" s="9"/>
      <c r="B28" s="63" t="s">
        <v>54</v>
      </c>
      <c r="C28" s="59" t="s">
        <v>16</v>
      </c>
      <c r="D28" s="59" t="s">
        <v>55</v>
      </c>
      <c r="E28" s="60">
        <v>0.1</v>
      </c>
      <c r="F28" s="61">
        <v>44946</v>
      </c>
      <c r="G28" s="62">
        <v>4</v>
      </c>
      <c r="H28" s="59"/>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t="str">
        <f ca="1">IF(AND($C28="Goal",BF$7&gt;=$F28,BF$7&lt;=$F28+$G28-1),2,IF(AND($C28="Milestone",BF$7&gt;=$F28,BF$7&lt;=$F28+$G28-1),1,""))</f>
        <v/>
      </c>
      <c r="BG28" s="26" t="str">
        <f ca="1">IF(AND($C28="Goal",BG$7&gt;=$F28,BG$7&lt;=$F28+$G28-1),2,IF(AND($C28="Milestone",BG$7&gt;=$F28,BG$7&lt;=$F28+$G28-1),1,""))</f>
        <v/>
      </c>
      <c r="BH28" s="26" t="str">
        <f ca="1">IF(AND($C28="Goal",BH$7&gt;=$F28,BH$7&lt;=$F28+$G28-1),2,IF(AND($C28="Milestone",BH$7&gt;=$F28,BH$7&lt;=$F28+$G28-1),1,""))</f>
        <v/>
      </c>
      <c r="BI28" s="26" t="str">
        <f ca="1">IF(AND($C28="Goal",BI$7&gt;=$F28,BI$7&lt;=$F28+$G28-1),2,IF(AND($C28="Milestone",BI$7&gt;=$F28,BI$7&lt;=$F28+$G28-1),1,""))</f>
        <v/>
      </c>
      <c r="BJ28" s="26" t="str">
        <f ca="1">IF(AND($C28="Goal",BJ$7&gt;=$F28,BJ$7&lt;=$F28+$G28-1),2,IF(AND($C28="Milestone",BJ$7&gt;=$F28,BJ$7&lt;=$F28+$G28-1),1,""))</f>
        <v/>
      </c>
      <c r="BK28" s="26" t="str">
        <f ca="1">IF(AND($C28="Goal",BK$7&gt;=$F28,BK$7&lt;=$F28+$G28-1),2,IF(AND($C28="Milestone",BK$7&gt;=$F28,BK$7&lt;=$F28+$G28-1),1,""))</f>
        <v/>
      </c>
      <c r="BL28" s="26" t="str">
        <f ca="1">IF(AND($C28="Goal",BL$7&gt;=$F28,BL$7&lt;=$F28+$G28-1),2,IF(AND($C28="Milestone",BL$7&gt;=$F28,BL$7&lt;=$F28+$G28-1),1,""))</f>
        <v/>
      </c>
    </row>
    <row r="29" spans="1:65" s="1" customFormat="1" ht="40.15" customHeight="1" x14ac:dyDescent="0.25">
      <c r="A29" s="9"/>
      <c r="B29" s="118" t="s">
        <v>20</v>
      </c>
      <c r="C29" s="59"/>
      <c r="D29" s="59"/>
      <c r="E29" s="75"/>
      <c r="F29" s="85"/>
      <c r="G29" s="86"/>
      <c r="H29" s="59"/>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9"/>
    </row>
    <row r="30" spans="1:65" s="1" customFormat="1" ht="40.15" customHeight="1" x14ac:dyDescent="0.25">
      <c r="A30" s="10"/>
      <c r="B30"/>
      <c r="C30"/>
      <c r="D30" s="4"/>
      <c r="E30"/>
      <c r="F30" s="2"/>
      <c r="G30" s="11"/>
      <c r="H30" s="59"/>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5" ht="30" customHeight="1" x14ac:dyDescent="0.25">
      <c r="D31" s="5"/>
      <c r="H31" s="3"/>
    </row>
  </sheetData>
  <mergeCells count="8">
    <mergeCell ref="X4:AA4"/>
    <mergeCell ref="AC4:AF4"/>
    <mergeCell ref="B2:H2"/>
    <mergeCell ref="I2:N2"/>
    <mergeCell ref="O2:T2"/>
    <mergeCell ref="I4:L4"/>
    <mergeCell ref="N4:Q4"/>
    <mergeCell ref="S4:V4"/>
  </mergeCells>
  <conditionalFormatting sqref="E9:E2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29">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28">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29:BL29">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28"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29" xr:uid="{008E5CA1-A949-4186-A5FB-74F6E9478170}"/>
    <dataValidation allowBlank="1" showInputMessage="1" showErrorMessage="1" prompt="This row marks the end of the Gantt milestone data. DO NOT enter anything in this row. _x000a_To add more items, insert new rows above this one._x000a_" sqref="A30"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I29:BL29</xm:sqref>
        </x14:conditionalFormatting>
        <x14:conditionalFormatting xmlns:xm="http://schemas.microsoft.com/office/excel/2006/main">
          <x14:cfRule type="iconSet" priority="107"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I10:BL28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2023-01-20T08:41:12Z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