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ald\OneDrive\Dokumente\Studium\Master\1_Semester\Parallele Systeme\PS\Assignment03\"/>
    </mc:Choice>
  </mc:AlternateContent>
  <xr:revisionPtr revIDLastSave="164" documentId="8_{13C0CD55-AB73-41CD-A1FD-E69FA7AD630A}" xr6:coauthVersionLast="45" xr6:coauthVersionMax="45" xr10:uidLastSave="{3296E217-8DC3-428C-A0ED-DFF68CA16358}"/>
  <bookViews>
    <workbookView xWindow="-120" yWindow="-120" windowWidth="29040" windowHeight="17640" xr2:uid="{29AE2BBB-CEDE-4C41-A52B-AB70DC760472}"/>
  </bookViews>
  <sheets>
    <sheet name="Task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2" l="1"/>
  <c r="J4" i="2"/>
  <c r="I38" i="2" l="1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2" i="2"/>
  <c r="I20" i="2"/>
  <c r="J20" i="2" s="1"/>
  <c r="E20" i="2"/>
  <c r="I19" i="2"/>
  <c r="J19" i="2" s="1"/>
  <c r="E19" i="2"/>
  <c r="I18" i="2"/>
  <c r="J18" i="2" s="1"/>
  <c r="E18" i="2"/>
  <c r="I17" i="2"/>
  <c r="J17" i="2" s="1"/>
  <c r="E17" i="2"/>
  <c r="I16" i="2"/>
  <c r="J16" i="2" s="1"/>
  <c r="E16" i="2"/>
  <c r="I15" i="2"/>
  <c r="J15" i="2" s="1"/>
  <c r="E15" i="2"/>
  <c r="I14" i="2"/>
  <c r="J14" i="2" s="1"/>
  <c r="E14" i="2"/>
  <c r="I13" i="2"/>
  <c r="J13" i="2" s="1"/>
  <c r="E13" i="2"/>
  <c r="I12" i="2"/>
  <c r="J12" i="2" s="1"/>
  <c r="E12" i="2"/>
  <c r="I11" i="2"/>
  <c r="J11" i="2" s="1"/>
  <c r="E11" i="2"/>
  <c r="I10" i="2"/>
  <c r="J10" i="2" s="1"/>
  <c r="E10" i="2"/>
  <c r="I9" i="2"/>
  <c r="J9" i="2" s="1"/>
  <c r="E9" i="2"/>
  <c r="I8" i="2"/>
  <c r="J8" i="2" s="1"/>
  <c r="E8" i="2"/>
  <c r="I7" i="2"/>
  <c r="J7" i="2" s="1"/>
  <c r="E7" i="2"/>
  <c r="I6" i="2"/>
  <c r="J6" i="2" s="1"/>
  <c r="E6" i="2"/>
  <c r="I4" i="2"/>
  <c r="J33" i="2" l="1"/>
  <c r="K33" i="2"/>
  <c r="L33" i="2" s="1"/>
  <c r="S28" i="2" s="1"/>
  <c r="K34" i="2"/>
  <c r="J34" i="2"/>
  <c r="J31" i="2"/>
  <c r="K31" i="2"/>
  <c r="L31" i="2" s="1"/>
  <c r="S26" i="2" s="1"/>
  <c r="K25" i="2"/>
  <c r="J25" i="2"/>
  <c r="K37" i="2"/>
  <c r="L37" i="2" s="1"/>
  <c r="T28" i="2" s="1"/>
  <c r="J37" i="2"/>
  <c r="K26" i="2"/>
  <c r="J26" i="2"/>
  <c r="K38" i="2"/>
  <c r="L38" i="2" s="1"/>
  <c r="T29" i="2" s="1"/>
  <c r="J38" i="2"/>
  <c r="K27" i="2"/>
  <c r="L27" i="2" s="1"/>
  <c r="R26" i="2" s="1"/>
  <c r="J27" i="2"/>
  <c r="K35" i="2"/>
  <c r="L35" i="2" s="1"/>
  <c r="T26" i="2" s="1"/>
  <c r="J35" i="2"/>
  <c r="J29" i="2"/>
  <c r="K29" i="2"/>
  <c r="L29" i="2" s="1"/>
  <c r="R28" i="2" s="1"/>
  <c r="J30" i="2"/>
  <c r="K30" i="2"/>
  <c r="L30" i="2" s="1"/>
  <c r="R29" i="2" s="1"/>
  <c r="K24" i="2"/>
  <c r="L24" i="2" s="1"/>
  <c r="Q27" i="2" s="1"/>
  <c r="J24" i="2"/>
  <c r="K28" i="2"/>
  <c r="L28" i="2" s="1"/>
  <c r="R27" i="2" s="1"/>
  <c r="J28" i="2"/>
  <c r="J32" i="2"/>
  <c r="K32" i="2"/>
  <c r="L32" i="2" s="1"/>
  <c r="S27" i="2" s="1"/>
  <c r="J36" i="2"/>
  <c r="K36" i="2"/>
  <c r="L36" i="2" s="1"/>
  <c r="T27" i="2" s="1"/>
  <c r="K7" i="2"/>
  <c r="L7" i="2" s="1"/>
  <c r="Q10" i="2" s="1"/>
  <c r="L25" i="2"/>
  <c r="Q28" i="2" s="1"/>
  <c r="L26" i="2"/>
  <c r="Q29" i="2" s="1"/>
  <c r="K13" i="2"/>
  <c r="L13" i="2" s="1"/>
  <c r="S8" i="2" s="1"/>
  <c r="K6" i="2"/>
  <c r="L6" i="2" s="1"/>
  <c r="Q9" i="2" s="1"/>
  <c r="K17" i="2"/>
  <c r="L17" i="2" s="1"/>
  <c r="T8" i="2" s="1"/>
  <c r="K18" i="2"/>
  <c r="L18" i="2" s="1"/>
  <c r="T9" i="2" s="1"/>
  <c r="K8" i="2"/>
  <c r="L8" i="2" s="1"/>
  <c r="Q11" i="2" s="1"/>
  <c r="K12" i="2"/>
  <c r="L12" i="2" s="1"/>
  <c r="R11" i="2" s="1"/>
  <c r="K16" i="2"/>
  <c r="L16" i="2" s="1"/>
  <c r="S11" i="2" s="1"/>
  <c r="K20" i="2"/>
  <c r="L20" i="2" s="1"/>
  <c r="T11" i="2" s="1"/>
  <c r="K9" i="2"/>
  <c r="L9" i="2" s="1"/>
  <c r="R8" i="2" s="1"/>
  <c r="K11" i="2"/>
  <c r="L11" i="2" s="1"/>
  <c r="R10" i="2" s="1"/>
  <c r="K15" i="2"/>
  <c r="L15" i="2" s="1"/>
  <c r="S10" i="2" s="1"/>
  <c r="K19" i="2"/>
  <c r="L19" i="2" s="1"/>
  <c r="T10" i="2" s="1"/>
  <c r="L34" i="2"/>
  <c r="S29" i="2" s="1"/>
  <c r="K10" i="2"/>
  <c r="L10" i="2" s="1"/>
  <c r="R9" i="2" s="1"/>
  <c r="K14" i="2"/>
  <c r="L14" i="2" s="1"/>
  <c r="S9" i="2" s="1"/>
</calcChain>
</file>

<file path=xl/sharedStrings.xml><?xml version="1.0" encoding="utf-8"?>
<sst xmlns="http://schemas.openxmlformats.org/spreadsheetml/2006/main" count="29" uniqueCount="15">
  <si>
    <t>Nodes</t>
  </si>
  <si>
    <t>Cores/Node</t>
  </si>
  <si>
    <t>Total cores</t>
  </si>
  <si>
    <t>run1 [sec]</t>
  </si>
  <si>
    <t>run2 [sec]</t>
  </si>
  <si>
    <t>run3 [sec]</t>
  </si>
  <si>
    <t>Median [sec]</t>
  </si>
  <si>
    <t>absolut speedup</t>
  </si>
  <si>
    <t>efficiency</t>
  </si>
  <si>
    <t>nodes</t>
  </si>
  <si>
    <t>cores</t>
  </si>
  <si>
    <t>Timesteps</t>
  </si>
  <si>
    <t>total size</t>
  </si>
  <si>
    <t>updates/micro sec</t>
  </si>
  <si>
    <t>Time: 35.116498sec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</si>
</sst>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Linear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FE-4B5F-8220-B66B2D0EA033}"/>
            </c:ext>
          </c:extLst>
        </c:ser>
        <c:ser>
          <c:idx val="0"/>
          <c:order val="1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(Task2!$E$6,Task2!$E$7,Task2!$E$8,Task2!$E$12,Task2!$E$16,Task2!$E$20)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(Task2!$K$6,Task2!$K$7,Task2!$K$8,Task2!$K$12,Task2!$K$16,Task2!$K$20)</c:f>
              <c:numCache>
                <c:formatCode>General</c:formatCode>
                <c:ptCount val="6"/>
                <c:pt idx="0">
                  <c:v>1.75</c:v>
                </c:pt>
                <c:pt idx="1">
                  <c:v>3.09</c:v>
                </c:pt>
                <c:pt idx="2">
                  <c:v>4.57</c:v>
                </c:pt>
                <c:pt idx="3">
                  <c:v>8.98</c:v>
                </c:pt>
                <c:pt idx="4">
                  <c:v>16.97</c:v>
                </c:pt>
                <c:pt idx="5">
                  <c:v>36.35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FE-4B5F-8220-B66B2D0E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7160"/>
        <c:axId val="498897816"/>
      </c:scatterChart>
      <c:scatterChart>
        <c:scatterStyle val="smoothMarker"/>
        <c:varyColors val="0"/>
        <c:ser>
          <c:idx val="2"/>
          <c:order val="2"/>
          <c:tx>
            <c:v>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(Task2!$E$6,Task2!$E$7,Task2!$E$8,Task2!$E$12,Task2!$E$16,Task2!$E$20)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(Task2!$L$6,Task2!$L$7,Task2!$L$8,Task2!$L$12,Task2!$L$16,Task2!$L$20)</c:f>
              <c:numCache>
                <c:formatCode>General</c:formatCode>
                <c:ptCount val="6"/>
                <c:pt idx="0">
                  <c:v>0.88</c:v>
                </c:pt>
                <c:pt idx="1">
                  <c:v>0.77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0.53</c:v>
                </c:pt>
                <c:pt idx="5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7-4057-97EE-7773B621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5456"/>
        <c:axId val="294176440"/>
      </c:scatterChart>
      <c:valAx>
        <c:axId val="498897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816"/>
        <c:crosses val="autoZero"/>
        <c:crossBetween val="midCat"/>
        <c:majorUnit val="4"/>
      </c:valAx>
      <c:valAx>
        <c:axId val="498897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160"/>
        <c:crosses val="autoZero"/>
        <c:crossBetween val="midCat"/>
      </c:valAx>
      <c:valAx>
        <c:axId val="29417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175456"/>
        <c:crosses val="max"/>
        <c:crossBetween val="midCat"/>
      </c:valAx>
      <c:valAx>
        <c:axId val="2941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7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Linear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16-4BED-922C-9376D8CF85D7}"/>
            </c:ext>
          </c:extLst>
        </c:ser>
        <c:ser>
          <c:idx val="0"/>
          <c:order val="1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(Task2!$E$24,Task2!$E$25,Task2!$E$26,Task2!$E$30,Task2!$E$34,Task2!$E$38)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(Task2!$K$24,Task2!$K$25,Task2!$K$26,Task2!$K$30,Task2!$K$34,Task2!$K$38)</c:f>
              <c:numCache>
                <c:formatCode>General</c:formatCode>
                <c:ptCount val="6"/>
                <c:pt idx="0">
                  <c:v>1.74</c:v>
                </c:pt>
                <c:pt idx="1">
                  <c:v>3.46</c:v>
                </c:pt>
                <c:pt idx="2">
                  <c:v>6.83</c:v>
                </c:pt>
                <c:pt idx="3">
                  <c:v>11.27</c:v>
                </c:pt>
                <c:pt idx="4">
                  <c:v>11.82</c:v>
                </c:pt>
                <c:pt idx="5">
                  <c:v>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6-4BED-922C-9376D8CF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7160"/>
        <c:axId val="498897816"/>
      </c:scatterChart>
      <c:scatterChart>
        <c:scatterStyle val="smoothMarker"/>
        <c:varyColors val="0"/>
        <c:ser>
          <c:idx val="2"/>
          <c:order val="2"/>
          <c:tx>
            <c:v>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(Task2!$E$24,Task2!$E$25,Task2!$E$26,Task2!$E$30,Task2!$E$34,Task2!$E$38)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(Task2!$L$24,Task2!$L$25,Task2!$L$26,Task2!$L$30,Task2!$L$34,Task2!$L$38)</c:f>
              <c:numCache>
                <c:formatCode>General</c:formatCode>
                <c:ptCount val="6"/>
                <c:pt idx="0">
                  <c:v>0.87</c:v>
                </c:pt>
                <c:pt idx="1">
                  <c:v>0.87</c:v>
                </c:pt>
                <c:pt idx="2">
                  <c:v>0.85</c:v>
                </c:pt>
                <c:pt idx="3">
                  <c:v>0.7</c:v>
                </c:pt>
                <c:pt idx="4">
                  <c:v>0.37</c:v>
                </c:pt>
                <c:pt idx="5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6-4BED-922C-9376D8CF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5456"/>
        <c:axId val="294176440"/>
      </c:scatterChart>
      <c:valAx>
        <c:axId val="498897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816"/>
        <c:crosses val="autoZero"/>
        <c:crossBetween val="midCat"/>
        <c:majorUnit val="4"/>
      </c:valAx>
      <c:valAx>
        <c:axId val="498897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160"/>
        <c:crosses val="autoZero"/>
        <c:crossBetween val="midCat"/>
      </c:valAx>
      <c:valAx>
        <c:axId val="29417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175456"/>
        <c:crosses val="max"/>
        <c:crossBetween val="midCat"/>
      </c:valAx>
      <c:valAx>
        <c:axId val="2941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7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Problem size 16777216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(Task2!$E$6,Task2!$E$7,Task2!$E$8,Task2!$E$12,Task2!$E$16,Task2!$E$20)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(Task2!$J$6,Task2!$J$7,Task2!$J$8,Task2!$J$12,Task2!$J$16,Task2!$J$20)</c:f>
              <c:numCache>
                <c:formatCode>General</c:formatCode>
                <c:ptCount val="6"/>
                <c:pt idx="0">
                  <c:v>123.16</c:v>
                </c:pt>
                <c:pt idx="1">
                  <c:v>217.77</c:v>
                </c:pt>
                <c:pt idx="2">
                  <c:v>322.5</c:v>
                </c:pt>
                <c:pt idx="3">
                  <c:v>633.29999999999995</c:v>
                </c:pt>
                <c:pt idx="4">
                  <c:v>1196.3</c:v>
                </c:pt>
                <c:pt idx="5">
                  <c:v>2563.1799999999998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9-402B-946E-29D95130A4FF}"/>
            </c:ext>
          </c:extLst>
        </c:ser>
        <c:ser>
          <c:idx val="1"/>
          <c:order val="1"/>
          <c:tx>
            <c:v>Problem size 262144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(Task2!$E$24,Task2!$E$25,Task2!$E$26,Task2!$E$30,Task2!$E$34,Task2!$E$38)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(Task2!$J$24,Task2!$J$25,Task2!$J$26,Task2!$J$30,Task2!$J$34,Task2!$J$38)</c:f>
              <c:numCache>
                <c:formatCode>General</c:formatCode>
                <c:ptCount val="6"/>
                <c:pt idx="0">
                  <c:v>129.72</c:v>
                </c:pt>
                <c:pt idx="1">
                  <c:v>258.07</c:v>
                </c:pt>
                <c:pt idx="2">
                  <c:v>509.81</c:v>
                </c:pt>
                <c:pt idx="3">
                  <c:v>841.64</c:v>
                </c:pt>
                <c:pt idx="4">
                  <c:v>882.79</c:v>
                </c:pt>
                <c:pt idx="5">
                  <c:v>1362.88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9-402B-946E-29D95130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40280"/>
        <c:axId val="725041920"/>
      </c:scatterChart>
      <c:valAx>
        <c:axId val="725040280"/>
        <c:scaling>
          <c:orientation val="minMax"/>
          <c:max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041920"/>
        <c:crosses val="autoZero"/>
        <c:crossBetween val="midCat"/>
        <c:majorUnit val="4"/>
      </c:valAx>
      <c:valAx>
        <c:axId val="725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updates per microsecond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04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258534</xdr:colOff>
      <xdr:row>3</xdr:row>
      <xdr:rowOff>144236</xdr:rowOff>
    </xdr:from>
    <xdr:to>
      <xdr:col>27</xdr:col>
      <xdr:colOff>707570</xdr:colOff>
      <xdr:row>20</xdr:row>
      <xdr:rowOff>87087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6E04602-7AA8-4ED9-AEBE-16D62B99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25</xdr:row>
      <xdr:rowOff>85725</xdr:rowOff>
    </xdr:from>
    <xdr:to>
      <xdr:col>27</xdr:col>
      <xdr:colOff>725261</xdr:colOff>
      <xdr:row>42</xdr:row>
      <xdr:rowOff>28576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5AC7E2-A54D-4372-9949-8F28CD13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171450</xdr:colOff>
      <xdr:row>13</xdr:row>
      <xdr:rowOff>109537</xdr:rowOff>
    </xdr:from>
    <xdr:to>
      <xdr:col>34</xdr:col>
      <xdr:colOff>171450</xdr:colOff>
      <xdr:row>27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6354DB-1DCF-479E-A13B-AB530939E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5191-DED0-4708-AAFF-FAE309337683}">
  <dimension ref="A4:T53"/>
  <sheetViews>
    <sheetView tabSelected="1" zoomScale="85" zoomScaleNormal="85" workbookViewId="0">
      <selection activeCell="N4" sqref="N4"/>
    </sheetView>
  </sheetViews>
  <sheetFormatPr baseColWidth="10" defaultRowHeight="15" x14ac:dyDescent="0.25"/>
  <cols>
    <col min="9" max="9" width="12.7109375" customWidth="1"/>
    <col min="10" max="10" width="12.42578125" bestFit="1" customWidth="1"/>
    <col min="11" max="11" width="17.42578125" bestFit="1" customWidth="1"/>
    <col min="12" max="12" width="15.7109375" bestFit="1" customWidth="1"/>
  </cols>
  <sheetData>
    <row r="4" spans="1:20" x14ac:dyDescent="0.25">
      <c r="F4">
        <v>236.65</v>
      </c>
      <c r="G4">
        <v>239.42</v>
      </c>
      <c r="H4">
        <v>237.94</v>
      </c>
      <c r="I4">
        <f>MEDIAN(F4:H4)</f>
        <v>237.94</v>
      </c>
      <c r="J4">
        <f>ROUND((A6*B6)/(I4*1000000),2)</f>
        <v>70.510000000000005</v>
      </c>
    </row>
    <row r="5" spans="1:20" x14ac:dyDescent="0.25">
      <c r="A5" t="s">
        <v>11</v>
      </c>
      <c r="B5" t="s">
        <v>12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13</v>
      </c>
      <c r="K5" t="s">
        <v>7</v>
      </c>
      <c r="L5" t="s">
        <v>8</v>
      </c>
    </row>
    <row r="6" spans="1:20" x14ac:dyDescent="0.25">
      <c r="A6">
        <v>1000</v>
      </c>
      <c r="B6">
        <v>16777216</v>
      </c>
      <c r="C6">
        <v>1</v>
      </c>
      <c r="D6">
        <v>2</v>
      </c>
      <c r="E6">
        <f>C6*D6</f>
        <v>2</v>
      </c>
      <c r="F6">
        <v>136.38800000000001</v>
      </c>
      <c r="G6">
        <v>136.22300000000001</v>
      </c>
      <c r="H6">
        <v>136.12299999999999</v>
      </c>
      <c r="I6">
        <f>MEDIAN(F6:H6)</f>
        <v>136.22300000000001</v>
      </c>
      <c r="J6">
        <f t="shared" ref="J6:J20" si="0">ROUND((A6*B6)/(I6*1000000),2)</f>
        <v>123.16</v>
      </c>
      <c r="K6">
        <f t="shared" ref="K6:K20" si="1">ROUND($I$4/I6,2)</f>
        <v>1.75</v>
      </c>
      <c r="L6">
        <f t="shared" ref="L6:L20" si="2">ROUND(K6/E6,2)</f>
        <v>0.88</v>
      </c>
      <c r="S6" t="s">
        <v>9</v>
      </c>
    </row>
    <row r="7" spans="1:20" x14ac:dyDescent="0.25">
      <c r="A7">
        <v>1000</v>
      </c>
      <c r="B7">
        <v>16777216</v>
      </c>
      <c r="C7">
        <v>1</v>
      </c>
      <c r="D7">
        <v>4</v>
      </c>
      <c r="E7">
        <f t="shared" ref="E7:E20" si="3">C7*D7</f>
        <v>4</v>
      </c>
      <c r="F7">
        <v>77.040000000000006</v>
      </c>
      <c r="G7">
        <v>77.083399999999997</v>
      </c>
      <c r="H7">
        <v>76.871899999999997</v>
      </c>
      <c r="I7">
        <f t="shared" ref="I7:I20" si="4">MEDIAN(F7:H7)</f>
        <v>77.040000000000006</v>
      </c>
      <c r="J7">
        <f t="shared" si="0"/>
        <v>217.77</v>
      </c>
      <c r="K7">
        <f t="shared" si="1"/>
        <v>3.09</v>
      </c>
      <c r="L7">
        <f t="shared" si="2"/>
        <v>0.77</v>
      </c>
      <c r="Q7">
        <v>1</v>
      </c>
      <c r="R7">
        <v>2</v>
      </c>
      <c r="S7">
        <v>4</v>
      </c>
      <c r="T7">
        <v>8</v>
      </c>
    </row>
    <row r="8" spans="1:20" x14ac:dyDescent="0.25">
      <c r="A8">
        <v>1000</v>
      </c>
      <c r="B8">
        <v>16777216</v>
      </c>
      <c r="C8">
        <v>1</v>
      </c>
      <c r="D8">
        <v>8</v>
      </c>
      <c r="E8">
        <f t="shared" si="3"/>
        <v>8</v>
      </c>
      <c r="F8">
        <v>51.989600000000003</v>
      </c>
      <c r="G8">
        <v>52.022300000000001</v>
      </c>
      <c r="H8">
        <v>52.538800000000002</v>
      </c>
      <c r="I8">
        <f t="shared" si="4"/>
        <v>52.022300000000001</v>
      </c>
      <c r="J8">
        <f t="shared" si="0"/>
        <v>322.5</v>
      </c>
      <c r="K8">
        <f t="shared" si="1"/>
        <v>4.57</v>
      </c>
      <c r="L8">
        <f t="shared" si="2"/>
        <v>0.56999999999999995</v>
      </c>
      <c r="P8">
        <v>1</v>
      </c>
      <c r="R8">
        <f>L9</f>
        <v>0.89</v>
      </c>
      <c r="S8">
        <f>L13</f>
        <v>0.88</v>
      </c>
      <c r="T8">
        <f>L17</f>
        <v>0.82</v>
      </c>
    </row>
    <row r="9" spans="1:20" x14ac:dyDescent="0.25">
      <c r="A9">
        <v>1000</v>
      </c>
      <c r="B9">
        <v>16777216</v>
      </c>
      <c r="C9">
        <v>2</v>
      </c>
      <c r="D9">
        <v>1</v>
      </c>
      <c r="E9">
        <f t="shared" si="3"/>
        <v>2</v>
      </c>
      <c r="F9">
        <v>134.61600000000001</v>
      </c>
      <c r="G9">
        <v>134.732</v>
      </c>
      <c r="H9">
        <v>134.71799999999999</v>
      </c>
      <c r="I9">
        <f t="shared" si="4"/>
        <v>134.71799999999999</v>
      </c>
      <c r="J9">
        <f t="shared" si="0"/>
        <v>124.54</v>
      </c>
      <c r="K9">
        <f t="shared" si="1"/>
        <v>1.77</v>
      </c>
      <c r="L9">
        <f t="shared" si="2"/>
        <v>0.89</v>
      </c>
      <c r="P9">
        <v>2</v>
      </c>
      <c r="Q9">
        <f>L6</f>
        <v>0.88</v>
      </c>
      <c r="R9">
        <f>L10</f>
        <v>0.87</v>
      </c>
      <c r="S9">
        <f>L14</f>
        <v>0.86</v>
      </c>
      <c r="T9">
        <f>L18</f>
        <v>0.79</v>
      </c>
    </row>
    <row r="10" spans="1:20" x14ac:dyDescent="0.25">
      <c r="A10">
        <v>1000</v>
      </c>
      <c r="B10">
        <v>16777216</v>
      </c>
      <c r="C10">
        <v>2</v>
      </c>
      <c r="D10">
        <v>2</v>
      </c>
      <c r="E10">
        <f t="shared" si="3"/>
        <v>4</v>
      </c>
      <c r="F10">
        <v>75.689400000000006</v>
      </c>
      <c r="G10">
        <v>68.344099999999997</v>
      </c>
      <c r="H10">
        <v>68.386600000000001</v>
      </c>
      <c r="I10">
        <f t="shared" si="4"/>
        <v>68.386600000000001</v>
      </c>
      <c r="J10">
        <f t="shared" si="0"/>
        <v>245.33</v>
      </c>
      <c r="K10">
        <f t="shared" si="1"/>
        <v>3.48</v>
      </c>
      <c r="L10">
        <f t="shared" si="2"/>
        <v>0.87</v>
      </c>
      <c r="O10" t="s">
        <v>10</v>
      </c>
      <c r="P10">
        <v>4</v>
      </c>
      <c r="Q10">
        <f>L7</f>
        <v>0.77</v>
      </c>
      <c r="R10">
        <f>L11</f>
        <v>0.77</v>
      </c>
      <c r="S10">
        <f>L15</f>
        <v>0.75</v>
      </c>
      <c r="T10">
        <f>L19</f>
        <v>0.64</v>
      </c>
    </row>
    <row r="11" spans="1:20" x14ac:dyDescent="0.25">
      <c r="A11">
        <v>1000</v>
      </c>
      <c r="B11">
        <v>16777216</v>
      </c>
      <c r="C11">
        <v>2</v>
      </c>
      <c r="D11">
        <v>4</v>
      </c>
      <c r="E11">
        <f t="shared" si="3"/>
        <v>8</v>
      </c>
      <c r="F11">
        <v>38.732100000000003</v>
      </c>
      <c r="G11">
        <v>38.798900000000003</v>
      </c>
      <c r="H11">
        <v>38.763500000000001</v>
      </c>
      <c r="I11">
        <f t="shared" si="4"/>
        <v>38.763500000000001</v>
      </c>
      <c r="J11">
        <f t="shared" si="0"/>
        <v>432.81</v>
      </c>
      <c r="K11">
        <f t="shared" si="1"/>
        <v>6.14</v>
      </c>
      <c r="L11">
        <f t="shared" si="2"/>
        <v>0.77</v>
      </c>
      <c r="P11">
        <v>8</v>
      </c>
      <c r="Q11">
        <f>L8</f>
        <v>0.56999999999999995</v>
      </c>
      <c r="R11">
        <f>L12</f>
        <v>0.56000000000000005</v>
      </c>
      <c r="S11">
        <f>L16</f>
        <v>0.53</v>
      </c>
      <c r="T11">
        <f>L20</f>
        <v>0.56999999999999995</v>
      </c>
    </row>
    <row r="12" spans="1:20" x14ac:dyDescent="0.25">
      <c r="A12">
        <v>1000</v>
      </c>
      <c r="B12">
        <v>16777216</v>
      </c>
      <c r="C12">
        <v>2</v>
      </c>
      <c r="D12">
        <v>8</v>
      </c>
      <c r="E12">
        <f t="shared" si="3"/>
        <v>16</v>
      </c>
      <c r="F12">
        <v>26.437899999999999</v>
      </c>
      <c r="G12">
        <v>26.500699999999998</v>
      </c>
      <c r="H12">
        <v>26.491599999999998</v>
      </c>
      <c r="I12">
        <f t="shared" si="4"/>
        <v>26.491599999999998</v>
      </c>
      <c r="J12">
        <f t="shared" si="0"/>
        <v>633.29999999999995</v>
      </c>
      <c r="K12">
        <f t="shared" si="1"/>
        <v>8.98</v>
      </c>
      <c r="L12">
        <f t="shared" si="2"/>
        <v>0.56000000000000005</v>
      </c>
    </row>
    <row r="13" spans="1:20" x14ac:dyDescent="0.25">
      <c r="A13">
        <v>1000</v>
      </c>
      <c r="B13">
        <v>16777216</v>
      </c>
      <c r="C13">
        <v>4</v>
      </c>
      <c r="D13">
        <v>1</v>
      </c>
      <c r="E13">
        <f t="shared" si="3"/>
        <v>4</v>
      </c>
      <c r="F13">
        <v>67.5428</v>
      </c>
      <c r="G13">
        <v>67.560100000000006</v>
      </c>
      <c r="H13">
        <v>67.604299999999995</v>
      </c>
      <c r="I13">
        <f t="shared" si="4"/>
        <v>67.560100000000006</v>
      </c>
      <c r="J13">
        <f t="shared" si="0"/>
        <v>248.33</v>
      </c>
      <c r="K13">
        <f t="shared" si="1"/>
        <v>3.52</v>
      </c>
      <c r="L13">
        <f t="shared" si="2"/>
        <v>0.88</v>
      </c>
    </row>
    <row r="14" spans="1:20" x14ac:dyDescent="0.25">
      <c r="A14">
        <v>1000</v>
      </c>
      <c r="B14">
        <v>16777216</v>
      </c>
      <c r="C14">
        <v>4</v>
      </c>
      <c r="D14">
        <v>2</v>
      </c>
      <c r="E14">
        <f t="shared" si="3"/>
        <v>8</v>
      </c>
      <c r="F14">
        <v>34.437800000000003</v>
      </c>
      <c r="G14">
        <v>38.119100000000003</v>
      </c>
      <c r="H14">
        <v>34.475700000000003</v>
      </c>
      <c r="I14">
        <f t="shared" si="4"/>
        <v>34.475700000000003</v>
      </c>
      <c r="J14">
        <f t="shared" si="0"/>
        <v>486.64</v>
      </c>
      <c r="K14">
        <f t="shared" si="1"/>
        <v>6.9</v>
      </c>
      <c r="L14">
        <f t="shared" si="2"/>
        <v>0.86</v>
      </c>
    </row>
    <row r="15" spans="1:20" x14ac:dyDescent="0.25">
      <c r="A15">
        <v>1000</v>
      </c>
      <c r="B15">
        <v>16777216</v>
      </c>
      <c r="C15">
        <v>4</v>
      </c>
      <c r="D15">
        <v>4</v>
      </c>
      <c r="E15">
        <f t="shared" si="3"/>
        <v>16</v>
      </c>
      <c r="F15">
        <v>20.2028</v>
      </c>
      <c r="G15">
        <v>19.756499999999999</v>
      </c>
      <c r="H15">
        <v>19.7484</v>
      </c>
      <c r="I15">
        <f t="shared" si="4"/>
        <v>19.756499999999999</v>
      </c>
      <c r="J15">
        <f t="shared" si="0"/>
        <v>849.2</v>
      </c>
      <c r="K15">
        <f t="shared" si="1"/>
        <v>12.04</v>
      </c>
      <c r="L15">
        <f t="shared" si="2"/>
        <v>0.75</v>
      </c>
    </row>
    <row r="16" spans="1:20" x14ac:dyDescent="0.25">
      <c r="A16">
        <v>1000</v>
      </c>
      <c r="B16">
        <v>16777216</v>
      </c>
      <c r="C16">
        <v>4</v>
      </c>
      <c r="D16">
        <v>8</v>
      </c>
      <c r="E16">
        <f t="shared" si="3"/>
        <v>32</v>
      </c>
      <c r="F16">
        <v>13.912100000000001</v>
      </c>
      <c r="G16">
        <v>14.0242</v>
      </c>
      <c r="H16">
        <v>14.0581</v>
      </c>
      <c r="I16">
        <f t="shared" si="4"/>
        <v>14.0242</v>
      </c>
      <c r="J16">
        <f t="shared" si="0"/>
        <v>1196.3</v>
      </c>
      <c r="K16">
        <f t="shared" si="1"/>
        <v>16.97</v>
      </c>
      <c r="L16">
        <f t="shared" si="2"/>
        <v>0.53</v>
      </c>
    </row>
    <row r="17" spans="1:20" x14ac:dyDescent="0.25">
      <c r="A17">
        <v>1000</v>
      </c>
      <c r="B17">
        <v>16777216</v>
      </c>
      <c r="C17">
        <v>8</v>
      </c>
      <c r="D17">
        <v>1</v>
      </c>
      <c r="E17">
        <f t="shared" si="3"/>
        <v>8</v>
      </c>
      <c r="F17">
        <v>35.997599999999998</v>
      </c>
      <c r="G17">
        <v>38.649500000000003</v>
      </c>
      <c r="H17">
        <v>36.272100000000002</v>
      </c>
      <c r="I17">
        <f t="shared" si="4"/>
        <v>36.272100000000002</v>
      </c>
      <c r="J17">
        <f t="shared" si="0"/>
        <v>462.54</v>
      </c>
      <c r="K17">
        <f t="shared" si="1"/>
        <v>6.56</v>
      </c>
      <c r="L17">
        <f t="shared" si="2"/>
        <v>0.82</v>
      </c>
    </row>
    <row r="18" spans="1:20" x14ac:dyDescent="0.25">
      <c r="A18">
        <v>1000</v>
      </c>
      <c r="B18">
        <v>16777216</v>
      </c>
      <c r="C18">
        <v>8</v>
      </c>
      <c r="D18">
        <v>2</v>
      </c>
      <c r="E18">
        <f t="shared" si="3"/>
        <v>16</v>
      </c>
      <c r="F18">
        <v>20.334</v>
      </c>
      <c r="G18">
        <v>18.620999999999999</v>
      </c>
      <c r="H18">
        <v>18.763200000000001</v>
      </c>
      <c r="I18">
        <f t="shared" si="4"/>
        <v>18.763200000000001</v>
      </c>
      <c r="J18">
        <f t="shared" si="0"/>
        <v>894.16</v>
      </c>
      <c r="K18">
        <f t="shared" si="1"/>
        <v>12.68</v>
      </c>
      <c r="L18">
        <f t="shared" si="2"/>
        <v>0.79</v>
      </c>
    </row>
    <row r="19" spans="1:20" x14ac:dyDescent="0.25">
      <c r="A19">
        <v>1000</v>
      </c>
      <c r="B19">
        <v>16777216</v>
      </c>
      <c r="C19">
        <v>8</v>
      </c>
      <c r="D19">
        <v>4</v>
      </c>
      <c r="E19">
        <f t="shared" si="3"/>
        <v>32</v>
      </c>
      <c r="F19">
        <v>11.741400000000001</v>
      </c>
      <c r="G19">
        <v>11.514099999999999</v>
      </c>
      <c r="H19">
        <v>11.5776</v>
      </c>
      <c r="I19">
        <f t="shared" si="4"/>
        <v>11.5776</v>
      </c>
      <c r="J19">
        <f t="shared" si="0"/>
        <v>1449.11</v>
      </c>
      <c r="K19">
        <f t="shared" si="1"/>
        <v>20.55</v>
      </c>
      <c r="L19">
        <f t="shared" si="2"/>
        <v>0.64</v>
      </c>
    </row>
    <row r="20" spans="1:20" x14ac:dyDescent="0.25">
      <c r="A20">
        <v>1000</v>
      </c>
      <c r="B20">
        <v>16777216</v>
      </c>
      <c r="C20">
        <v>8</v>
      </c>
      <c r="D20">
        <v>8</v>
      </c>
      <c r="E20">
        <f t="shared" si="3"/>
        <v>64</v>
      </c>
      <c r="F20">
        <v>6.65456</v>
      </c>
      <c r="G20">
        <v>6.1865399999999999</v>
      </c>
      <c r="H20">
        <v>6.5454600000000003</v>
      </c>
      <c r="I20">
        <f t="shared" si="4"/>
        <v>6.5454600000000003</v>
      </c>
      <c r="J20">
        <f t="shared" si="0"/>
        <v>2563.1799999999998</v>
      </c>
      <c r="K20">
        <f t="shared" si="1"/>
        <v>36.35</v>
      </c>
      <c r="L20">
        <f t="shared" si="2"/>
        <v>0.56999999999999995</v>
      </c>
    </row>
    <row r="22" spans="1:20" x14ac:dyDescent="0.25">
      <c r="F22">
        <v>35.064999999999998</v>
      </c>
      <c r="G22">
        <v>35.100999999999999</v>
      </c>
      <c r="H22">
        <v>35.116</v>
      </c>
      <c r="I22">
        <f>MEDIAN(F22:H22)</f>
        <v>35.100999999999999</v>
      </c>
      <c r="J22">
        <f>ROUND((A24*B24)/(I22*1000000),2)</f>
        <v>74.680000000000007</v>
      </c>
    </row>
    <row r="23" spans="1:20" x14ac:dyDescent="0.25">
      <c r="A23" t="s">
        <v>11</v>
      </c>
      <c r="B23" t="s">
        <v>12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13</v>
      </c>
      <c r="K23" t="s">
        <v>7</v>
      </c>
      <c r="L23" t="s">
        <v>8</v>
      </c>
    </row>
    <row r="24" spans="1:20" x14ac:dyDescent="0.25">
      <c r="A24">
        <v>10000</v>
      </c>
      <c r="B24">
        <v>262144</v>
      </c>
      <c r="C24">
        <v>1</v>
      </c>
      <c r="D24">
        <v>2</v>
      </c>
      <c r="E24">
        <f>C24*D24</f>
        <v>2</v>
      </c>
      <c r="F24">
        <v>20.230699999999999</v>
      </c>
      <c r="G24">
        <v>20.207999999999998</v>
      </c>
      <c r="H24">
        <v>20.2058</v>
      </c>
      <c r="I24">
        <f t="shared" ref="I24:I38" si="5">MEDIAN(F24:H24)</f>
        <v>20.207999999999998</v>
      </c>
      <c r="J24">
        <f t="shared" ref="J24:J38" si="6">ROUND((A24*B24)/(I24*1000000),2)</f>
        <v>129.72</v>
      </c>
      <c r="K24">
        <f t="shared" ref="K24:K38" si="7">ROUND($I$22/I24,2)</f>
        <v>1.74</v>
      </c>
      <c r="L24">
        <f t="shared" ref="L24:L38" si="8">ROUND(K24/E24,2)</f>
        <v>0.87</v>
      </c>
      <c r="N24">
        <v>2</v>
      </c>
      <c r="S24" t="s">
        <v>9</v>
      </c>
    </row>
    <row r="25" spans="1:20" x14ac:dyDescent="0.25">
      <c r="A25">
        <v>10000</v>
      </c>
      <c r="B25">
        <v>262144</v>
      </c>
      <c r="C25">
        <v>1</v>
      </c>
      <c r="D25">
        <v>4</v>
      </c>
      <c r="E25">
        <f t="shared" ref="E25:E38" si="9">C25*D25</f>
        <v>4</v>
      </c>
      <c r="F25">
        <v>10.1617</v>
      </c>
      <c r="G25">
        <v>10.154500000000001</v>
      </c>
      <c r="H25">
        <v>10.1579</v>
      </c>
      <c r="I25">
        <f t="shared" si="5"/>
        <v>10.1579</v>
      </c>
      <c r="J25">
        <f t="shared" si="6"/>
        <v>258.07</v>
      </c>
      <c r="K25">
        <f t="shared" si="7"/>
        <v>3.46</v>
      </c>
      <c r="L25">
        <f t="shared" si="8"/>
        <v>0.87</v>
      </c>
      <c r="Q25">
        <v>1</v>
      </c>
      <c r="R25">
        <v>2</v>
      </c>
      <c r="S25">
        <v>4</v>
      </c>
      <c r="T25">
        <v>8</v>
      </c>
    </row>
    <row r="26" spans="1:20" x14ac:dyDescent="0.25">
      <c r="A26">
        <v>10000</v>
      </c>
      <c r="B26">
        <v>262144</v>
      </c>
      <c r="C26">
        <v>1</v>
      </c>
      <c r="D26">
        <v>8</v>
      </c>
      <c r="E26">
        <f t="shared" si="9"/>
        <v>8</v>
      </c>
      <c r="F26">
        <v>5.1419600000000001</v>
      </c>
      <c r="G26">
        <v>5.7247700000000004</v>
      </c>
      <c r="H26">
        <v>5.1354499999999996</v>
      </c>
      <c r="I26">
        <f t="shared" si="5"/>
        <v>5.1419600000000001</v>
      </c>
      <c r="J26">
        <f t="shared" si="6"/>
        <v>509.81</v>
      </c>
      <c r="K26">
        <f t="shared" si="7"/>
        <v>6.83</v>
      </c>
      <c r="L26">
        <f t="shared" si="8"/>
        <v>0.85</v>
      </c>
      <c r="P26">
        <v>1</v>
      </c>
      <c r="R26">
        <f>L27</f>
        <v>0.87</v>
      </c>
      <c r="S26">
        <f>L31</f>
        <v>0.86</v>
      </c>
      <c r="T26">
        <f>L35</f>
        <v>0.8</v>
      </c>
    </row>
    <row r="27" spans="1:20" x14ac:dyDescent="0.25">
      <c r="A27">
        <v>10000</v>
      </c>
      <c r="B27">
        <v>262144</v>
      </c>
      <c r="C27">
        <v>2</v>
      </c>
      <c r="D27">
        <v>1</v>
      </c>
      <c r="E27">
        <f t="shared" si="9"/>
        <v>2</v>
      </c>
      <c r="F27">
        <v>20.184100000000001</v>
      </c>
      <c r="G27">
        <v>20.210599999999999</v>
      </c>
      <c r="H27">
        <v>20.181899999999999</v>
      </c>
      <c r="I27">
        <f t="shared" si="5"/>
        <v>20.184100000000001</v>
      </c>
      <c r="J27">
        <f t="shared" si="6"/>
        <v>129.88</v>
      </c>
      <c r="K27">
        <f t="shared" si="7"/>
        <v>1.74</v>
      </c>
      <c r="L27">
        <f t="shared" si="8"/>
        <v>0.87</v>
      </c>
      <c r="P27">
        <v>2</v>
      </c>
      <c r="Q27">
        <f>L24</f>
        <v>0.87</v>
      </c>
      <c r="R27">
        <f>L28</f>
        <v>0.86</v>
      </c>
      <c r="S27">
        <f>L32</f>
        <v>0.81</v>
      </c>
      <c r="T27">
        <f>L36</f>
        <v>0.67</v>
      </c>
    </row>
    <row r="28" spans="1:20" x14ac:dyDescent="0.25">
      <c r="A28">
        <v>10000</v>
      </c>
      <c r="B28">
        <v>262144</v>
      </c>
      <c r="C28">
        <v>2</v>
      </c>
      <c r="D28">
        <v>2</v>
      </c>
      <c r="E28">
        <f t="shared" si="9"/>
        <v>4</v>
      </c>
      <c r="F28">
        <v>10.284599999999999</v>
      </c>
      <c r="G28">
        <v>10.2743</v>
      </c>
      <c r="H28">
        <v>10.2752</v>
      </c>
      <c r="I28">
        <f t="shared" si="5"/>
        <v>10.2752</v>
      </c>
      <c r="J28">
        <f t="shared" si="6"/>
        <v>255.12</v>
      </c>
      <c r="K28">
        <f t="shared" si="7"/>
        <v>3.42</v>
      </c>
      <c r="L28">
        <f t="shared" si="8"/>
        <v>0.86</v>
      </c>
      <c r="O28" t="s">
        <v>10</v>
      </c>
      <c r="P28">
        <v>4</v>
      </c>
      <c r="Q28">
        <f>L25</f>
        <v>0.87</v>
      </c>
      <c r="R28">
        <f>L29</f>
        <v>0.82</v>
      </c>
      <c r="S28">
        <f>L33</f>
        <v>0.68</v>
      </c>
      <c r="T28">
        <f>L37</f>
        <v>0.37</v>
      </c>
    </row>
    <row r="29" spans="1:20" x14ac:dyDescent="0.25">
      <c r="A29">
        <v>10000</v>
      </c>
      <c r="B29">
        <v>262144</v>
      </c>
      <c r="C29">
        <v>2</v>
      </c>
      <c r="D29">
        <v>4</v>
      </c>
      <c r="E29">
        <f t="shared" si="9"/>
        <v>8</v>
      </c>
      <c r="F29">
        <v>5.3584399999999999</v>
      </c>
      <c r="G29">
        <v>5.3474700000000004</v>
      </c>
      <c r="H29">
        <v>5.3293799999999996</v>
      </c>
      <c r="I29">
        <f t="shared" si="5"/>
        <v>5.3474700000000004</v>
      </c>
      <c r="J29">
        <f t="shared" si="6"/>
        <v>490.22</v>
      </c>
      <c r="K29">
        <f t="shared" si="7"/>
        <v>6.56</v>
      </c>
      <c r="L29">
        <f t="shared" si="8"/>
        <v>0.82</v>
      </c>
      <c r="P29">
        <v>8</v>
      </c>
      <c r="Q29">
        <f>L26</f>
        <v>0.85</v>
      </c>
      <c r="R29">
        <f>L30</f>
        <v>0.7</v>
      </c>
      <c r="S29">
        <f>L34</f>
        <v>0.37</v>
      </c>
      <c r="T29">
        <f>L38</f>
        <v>0.28999999999999998</v>
      </c>
    </row>
    <row r="30" spans="1:20" x14ac:dyDescent="0.25">
      <c r="A30">
        <v>10000</v>
      </c>
      <c r="B30">
        <v>262144</v>
      </c>
      <c r="C30">
        <v>2</v>
      </c>
      <c r="D30">
        <v>8</v>
      </c>
      <c r="E30">
        <f t="shared" si="9"/>
        <v>16</v>
      </c>
      <c r="F30">
        <v>3.1116100000000002</v>
      </c>
      <c r="G30">
        <v>3.11469</v>
      </c>
      <c r="H30">
        <v>3.1631900000000002</v>
      </c>
      <c r="I30">
        <f t="shared" si="5"/>
        <v>3.11469</v>
      </c>
      <c r="J30">
        <f t="shared" si="6"/>
        <v>841.64</v>
      </c>
      <c r="K30">
        <f t="shared" si="7"/>
        <v>11.27</v>
      </c>
      <c r="L30">
        <f t="shared" si="8"/>
        <v>0.7</v>
      </c>
    </row>
    <row r="31" spans="1:20" x14ac:dyDescent="0.25">
      <c r="A31">
        <v>10000</v>
      </c>
      <c r="B31">
        <v>262144</v>
      </c>
      <c r="C31">
        <v>4</v>
      </c>
      <c r="D31">
        <v>1</v>
      </c>
      <c r="E31">
        <f t="shared" si="9"/>
        <v>4</v>
      </c>
      <c r="F31">
        <v>10.251099999999999</v>
      </c>
      <c r="G31">
        <v>10.265499999999999</v>
      </c>
      <c r="H31">
        <v>10.2911</v>
      </c>
      <c r="I31">
        <f t="shared" si="5"/>
        <v>10.265499999999999</v>
      </c>
      <c r="J31">
        <f t="shared" si="6"/>
        <v>255.36</v>
      </c>
      <c r="K31">
        <f t="shared" si="7"/>
        <v>3.42</v>
      </c>
      <c r="L31">
        <f t="shared" si="8"/>
        <v>0.86</v>
      </c>
    </row>
    <row r="32" spans="1:20" x14ac:dyDescent="0.25">
      <c r="A32">
        <v>10000</v>
      </c>
      <c r="B32">
        <v>262144</v>
      </c>
      <c r="C32">
        <v>4</v>
      </c>
      <c r="D32">
        <v>2</v>
      </c>
      <c r="E32">
        <f t="shared" si="9"/>
        <v>8</v>
      </c>
      <c r="F32">
        <v>5.4378799999999998</v>
      </c>
      <c r="G32">
        <v>5.4113199999999999</v>
      </c>
      <c r="H32">
        <v>5.3835199999999999</v>
      </c>
      <c r="I32">
        <f t="shared" si="5"/>
        <v>5.4113199999999999</v>
      </c>
      <c r="J32">
        <f t="shared" si="6"/>
        <v>484.44</v>
      </c>
      <c r="K32">
        <f t="shared" si="7"/>
        <v>6.49</v>
      </c>
      <c r="L32">
        <f t="shared" si="8"/>
        <v>0.81</v>
      </c>
    </row>
    <row r="33" spans="1:14" x14ac:dyDescent="0.25">
      <c r="A33">
        <v>10000</v>
      </c>
      <c r="B33">
        <v>262144</v>
      </c>
      <c r="C33">
        <v>4</v>
      </c>
      <c r="D33">
        <v>4</v>
      </c>
      <c r="E33">
        <f t="shared" si="9"/>
        <v>16</v>
      </c>
      <c r="F33">
        <v>3.2287300000000001</v>
      </c>
      <c r="G33">
        <v>3.2502</v>
      </c>
      <c r="H33">
        <v>3.2507700000000002</v>
      </c>
      <c r="I33">
        <f t="shared" si="5"/>
        <v>3.2502</v>
      </c>
      <c r="J33">
        <f t="shared" si="6"/>
        <v>806.55</v>
      </c>
      <c r="K33">
        <f t="shared" si="7"/>
        <v>10.8</v>
      </c>
      <c r="L33">
        <f t="shared" si="8"/>
        <v>0.68</v>
      </c>
    </row>
    <row r="34" spans="1:14" x14ac:dyDescent="0.25">
      <c r="A34">
        <v>10000</v>
      </c>
      <c r="B34">
        <v>262144</v>
      </c>
      <c r="C34">
        <v>4</v>
      </c>
      <c r="D34">
        <v>8</v>
      </c>
      <c r="E34">
        <f t="shared" si="9"/>
        <v>32</v>
      </c>
      <c r="F34">
        <v>3.0004200000000001</v>
      </c>
      <c r="G34">
        <v>2.96949</v>
      </c>
      <c r="H34">
        <v>2.9399700000000002</v>
      </c>
      <c r="I34">
        <f t="shared" si="5"/>
        <v>2.96949</v>
      </c>
      <c r="J34">
        <f t="shared" si="6"/>
        <v>882.79</v>
      </c>
      <c r="K34">
        <f t="shared" si="7"/>
        <v>11.82</v>
      </c>
      <c r="L34">
        <f t="shared" si="8"/>
        <v>0.37</v>
      </c>
    </row>
    <row r="35" spans="1:14" x14ac:dyDescent="0.25">
      <c r="A35">
        <v>10000</v>
      </c>
      <c r="B35">
        <v>262144</v>
      </c>
      <c r="C35">
        <v>8</v>
      </c>
      <c r="D35">
        <v>1</v>
      </c>
      <c r="E35">
        <f t="shared" si="9"/>
        <v>8</v>
      </c>
      <c r="F35">
        <v>5.5016100000000003</v>
      </c>
      <c r="G35">
        <v>5.44048</v>
      </c>
      <c r="H35">
        <v>5.4861700000000004</v>
      </c>
      <c r="I35">
        <f t="shared" si="5"/>
        <v>5.4861700000000004</v>
      </c>
      <c r="J35">
        <f t="shared" si="6"/>
        <v>477.83</v>
      </c>
      <c r="K35">
        <f t="shared" si="7"/>
        <v>6.4</v>
      </c>
      <c r="L35">
        <f t="shared" si="8"/>
        <v>0.8</v>
      </c>
    </row>
    <row r="36" spans="1:14" x14ac:dyDescent="0.25">
      <c r="A36">
        <v>10000</v>
      </c>
      <c r="B36">
        <v>262144</v>
      </c>
      <c r="C36">
        <v>8</v>
      </c>
      <c r="D36">
        <v>2</v>
      </c>
      <c r="E36">
        <f t="shared" si="9"/>
        <v>16</v>
      </c>
      <c r="F36">
        <v>3.27366</v>
      </c>
      <c r="G36">
        <v>3.32965</v>
      </c>
      <c r="H36">
        <v>3.2887</v>
      </c>
      <c r="I36">
        <f t="shared" si="5"/>
        <v>3.2887</v>
      </c>
      <c r="J36">
        <f t="shared" si="6"/>
        <v>797.11</v>
      </c>
      <c r="K36">
        <f t="shared" si="7"/>
        <v>10.67</v>
      </c>
      <c r="L36">
        <f t="shared" si="8"/>
        <v>0.67</v>
      </c>
    </row>
    <row r="37" spans="1:14" x14ac:dyDescent="0.25">
      <c r="A37">
        <v>10000</v>
      </c>
      <c r="B37">
        <v>262144</v>
      </c>
      <c r="C37">
        <v>8</v>
      </c>
      <c r="D37">
        <v>4</v>
      </c>
      <c r="E37">
        <f t="shared" si="9"/>
        <v>32</v>
      </c>
      <c r="F37">
        <v>2.9401600000000001</v>
      </c>
      <c r="G37">
        <v>2.9892300000000001</v>
      </c>
      <c r="H37">
        <v>2.94937</v>
      </c>
      <c r="I37">
        <f t="shared" si="5"/>
        <v>2.94937</v>
      </c>
      <c r="J37">
        <f t="shared" si="6"/>
        <v>888.81</v>
      </c>
      <c r="K37">
        <f t="shared" si="7"/>
        <v>11.9</v>
      </c>
      <c r="L37">
        <f t="shared" si="8"/>
        <v>0.37</v>
      </c>
    </row>
    <row r="38" spans="1:14" x14ac:dyDescent="0.25">
      <c r="A38">
        <v>10000</v>
      </c>
      <c r="B38">
        <v>262144</v>
      </c>
      <c r="C38">
        <v>8</v>
      </c>
      <c r="D38">
        <v>8</v>
      </c>
      <c r="E38">
        <f t="shared" si="9"/>
        <v>64</v>
      </c>
      <c r="F38">
        <v>1.9528399999999999</v>
      </c>
      <c r="G38">
        <v>1.9234599999999999</v>
      </c>
      <c r="H38">
        <v>1.8135399999999999</v>
      </c>
      <c r="I38">
        <f t="shared" si="5"/>
        <v>1.9234599999999999</v>
      </c>
      <c r="J38">
        <f t="shared" si="6"/>
        <v>1362.88</v>
      </c>
      <c r="K38">
        <f t="shared" si="7"/>
        <v>18.25</v>
      </c>
      <c r="L38">
        <f t="shared" si="8"/>
        <v>0.28999999999999998</v>
      </c>
      <c r="N38">
        <v>64</v>
      </c>
    </row>
    <row r="53" spans="4:4" x14ac:dyDescent="0.25">
      <c r="D53" t="s">
        <v>14</v>
      </c>
    </row>
  </sheetData>
  <conditionalFormatting sqref="Q26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T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Wald</dc:creator>
  <cp:lastModifiedBy>Linus Wald</cp:lastModifiedBy>
  <dcterms:created xsi:type="dcterms:W3CDTF">2020-10-24T12:05:52Z</dcterms:created>
  <dcterms:modified xsi:type="dcterms:W3CDTF">2020-11-16T06:03:54Z</dcterms:modified>
</cp:coreProperties>
</file>