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wald\OneDrive\Dokumente\Studium\Master\1_Semester\Parallele Systeme\PS\Assignment03\"/>
    </mc:Choice>
  </mc:AlternateContent>
  <xr:revisionPtr revIDLastSave="114" documentId="8_{13C0CD55-AB73-41CD-A1FD-E69FA7AD630A}" xr6:coauthVersionLast="45" xr6:coauthVersionMax="45" xr10:uidLastSave="{51B0B1C8-E23E-40AF-8DC5-E75F3167A486}"/>
  <bookViews>
    <workbookView xWindow="-120" yWindow="-120" windowWidth="29040" windowHeight="17640" xr2:uid="{29AE2BBB-CEDE-4C41-A52B-AB70DC760472}"/>
  </bookViews>
  <sheets>
    <sheet name="Task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4" i="2" l="1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K4" i="2"/>
  <c r="K22" i="2"/>
  <c r="C4" i="2"/>
  <c r="C22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6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24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6" i="2"/>
  <c r="J38" i="2" l="1"/>
  <c r="F38" i="2"/>
  <c r="J37" i="2"/>
  <c r="F37" i="2"/>
  <c r="J36" i="2"/>
  <c r="F36" i="2"/>
  <c r="J35" i="2"/>
  <c r="F35" i="2"/>
  <c r="J34" i="2"/>
  <c r="F34" i="2"/>
  <c r="J33" i="2"/>
  <c r="F33" i="2"/>
  <c r="J32" i="2"/>
  <c r="F32" i="2"/>
  <c r="J31" i="2"/>
  <c r="F31" i="2"/>
  <c r="J30" i="2"/>
  <c r="F30" i="2"/>
  <c r="J29" i="2"/>
  <c r="F29" i="2"/>
  <c r="J28" i="2"/>
  <c r="F28" i="2"/>
  <c r="J27" i="2"/>
  <c r="F27" i="2"/>
  <c r="J26" i="2"/>
  <c r="F26" i="2"/>
  <c r="J25" i="2"/>
  <c r="F25" i="2"/>
  <c r="J24" i="2"/>
  <c r="F24" i="2"/>
  <c r="J22" i="2"/>
  <c r="J20" i="2"/>
  <c r="F20" i="2"/>
  <c r="J19" i="2"/>
  <c r="F19" i="2"/>
  <c r="J18" i="2"/>
  <c r="F18" i="2"/>
  <c r="J17" i="2"/>
  <c r="F17" i="2"/>
  <c r="J16" i="2"/>
  <c r="F16" i="2"/>
  <c r="J15" i="2"/>
  <c r="F15" i="2"/>
  <c r="J14" i="2"/>
  <c r="F14" i="2"/>
  <c r="J13" i="2"/>
  <c r="F13" i="2"/>
  <c r="J12" i="2"/>
  <c r="F12" i="2"/>
  <c r="J11" i="2"/>
  <c r="F11" i="2"/>
  <c r="J10" i="2"/>
  <c r="F10" i="2"/>
  <c r="J9" i="2"/>
  <c r="F9" i="2"/>
  <c r="J8" i="2"/>
  <c r="F8" i="2"/>
  <c r="J7" i="2"/>
  <c r="F7" i="2"/>
  <c r="J6" i="2"/>
  <c r="F6" i="2"/>
  <c r="J4" i="2"/>
  <c r="M37" i="2" l="1"/>
  <c r="T28" i="2" s="1"/>
  <c r="L7" i="2"/>
  <c r="M7" i="2" s="1"/>
  <c r="Q10" i="2" s="1"/>
  <c r="M25" i="2"/>
  <c r="Q28" i="2" s="1"/>
  <c r="M30" i="2"/>
  <c r="R29" i="2" s="1"/>
  <c r="M28" i="2"/>
  <c r="R27" i="2" s="1"/>
  <c r="M26" i="2"/>
  <c r="Q29" i="2" s="1"/>
  <c r="M24" i="2"/>
  <c r="Q27" i="2" s="1"/>
  <c r="M29" i="2"/>
  <c r="R28" i="2" s="1"/>
  <c r="M36" i="2"/>
  <c r="T27" i="2" s="1"/>
  <c r="L13" i="2"/>
  <c r="M13" i="2" s="1"/>
  <c r="S8" i="2" s="1"/>
  <c r="L6" i="2"/>
  <c r="M6" i="2" s="1"/>
  <c r="Q9" i="2" s="1"/>
  <c r="L17" i="2"/>
  <c r="M17" i="2" s="1"/>
  <c r="T8" i="2" s="1"/>
  <c r="L18" i="2"/>
  <c r="M18" i="2" s="1"/>
  <c r="T9" i="2" s="1"/>
  <c r="L8" i="2"/>
  <c r="M8" i="2" s="1"/>
  <c r="Q11" i="2" s="1"/>
  <c r="L12" i="2"/>
  <c r="M12" i="2" s="1"/>
  <c r="R11" i="2" s="1"/>
  <c r="L16" i="2"/>
  <c r="M16" i="2" s="1"/>
  <c r="S11" i="2" s="1"/>
  <c r="L20" i="2"/>
  <c r="M20" i="2" s="1"/>
  <c r="T11" i="2" s="1"/>
  <c r="M31" i="2"/>
  <c r="S26" i="2" s="1"/>
  <c r="M35" i="2"/>
  <c r="T26" i="2" s="1"/>
  <c r="M27" i="2"/>
  <c r="R26" i="2" s="1"/>
  <c r="L9" i="2"/>
  <c r="M9" i="2" s="1"/>
  <c r="R8" i="2" s="1"/>
  <c r="L11" i="2"/>
  <c r="M11" i="2" s="1"/>
  <c r="R10" i="2" s="1"/>
  <c r="L15" i="2"/>
  <c r="M15" i="2" s="1"/>
  <c r="S10" i="2" s="1"/>
  <c r="L19" i="2"/>
  <c r="M19" i="2" s="1"/>
  <c r="T10" i="2" s="1"/>
  <c r="M32" i="2"/>
  <c r="S27" i="2" s="1"/>
  <c r="M34" i="2"/>
  <c r="S29" i="2" s="1"/>
  <c r="M38" i="2"/>
  <c r="T29" i="2" s="1"/>
  <c r="L10" i="2"/>
  <c r="M10" i="2" s="1"/>
  <c r="R9" i="2" s="1"/>
  <c r="L14" i="2"/>
  <c r="M14" i="2" s="1"/>
  <c r="S9" i="2" s="1"/>
  <c r="M33" i="2"/>
  <c r="S28" i="2" s="1"/>
</calcChain>
</file>

<file path=xl/sharedStrings.xml><?xml version="1.0" encoding="utf-8"?>
<sst xmlns="http://schemas.openxmlformats.org/spreadsheetml/2006/main" count="30" uniqueCount="15">
  <si>
    <t>Nodes</t>
  </si>
  <si>
    <t>Cores/Node</t>
  </si>
  <si>
    <t>Total cores</t>
  </si>
  <si>
    <t>run1 [sec]</t>
  </si>
  <si>
    <t>run2 [sec]</t>
  </si>
  <si>
    <t>run3 [sec]</t>
  </si>
  <si>
    <t>Median [sec]</t>
  </si>
  <si>
    <t>absolut speedup</t>
  </si>
  <si>
    <t>efficiency</t>
  </si>
  <si>
    <t>nodes</t>
  </si>
  <si>
    <t>cores</t>
  </si>
  <si>
    <t>Timesteps</t>
  </si>
  <si>
    <t>total size</t>
  </si>
  <si>
    <t>size</t>
  </si>
  <si>
    <t>updates/micro 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</si>
</sst>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tx>
            <c:v>Linear speedup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Lit>
              <c:formatCode>General</c:formatCode>
              <c:ptCount val="3"/>
              <c:pt idx="0">
                <c:v>0</c:v>
              </c:pt>
              <c:pt idx="1">
                <c:v>2</c:v>
              </c:pt>
              <c:pt idx="2">
                <c:v>64</c:v>
              </c:pt>
            </c:numLit>
          </c:xVal>
          <c:yVal>
            <c:numLit>
              <c:formatCode>General</c:formatCode>
              <c:ptCount val="3"/>
              <c:pt idx="0">
                <c:v>0</c:v>
              </c:pt>
              <c:pt idx="1">
                <c:v>2</c:v>
              </c:pt>
              <c:pt idx="2">
                <c:v>64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CBFE-4B5F-8220-B66B2D0EA033}"/>
            </c:ext>
          </c:extLst>
        </c:ser>
        <c:ser>
          <c:idx val="0"/>
          <c:order val="1"/>
          <c:tx>
            <c:v>Speedup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(Task2!$F$6,Task2!$F$7,Task2!$F$8,Task2!$F$12,Task2!$F$16,Task2!$F$20)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xVal>
          <c:yVal>
            <c:numRef>
              <c:f>(Task2!$L$6,Task2!$L$7,Task2!$L$8,Task2!$L$12,Task2!$L$16,Task2!$L$20)</c:f>
              <c:numCache>
                <c:formatCode>General</c:formatCode>
                <c:ptCount val="6"/>
                <c:pt idx="0">
                  <c:v>3.37</c:v>
                </c:pt>
                <c:pt idx="1">
                  <c:v>6.46</c:v>
                </c:pt>
                <c:pt idx="2">
                  <c:v>12.39</c:v>
                </c:pt>
                <c:pt idx="3">
                  <c:v>24.17</c:v>
                </c:pt>
                <c:pt idx="4">
                  <c:v>46.03</c:v>
                </c:pt>
                <c:pt idx="5">
                  <c:v>64.87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BFE-4B5F-8220-B66B2D0EA0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897160"/>
        <c:axId val="498897816"/>
      </c:scatterChart>
      <c:scatterChart>
        <c:scatterStyle val="smoothMarker"/>
        <c:varyColors val="0"/>
        <c:ser>
          <c:idx val="2"/>
          <c:order val="2"/>
          <c:tx>
            <c:v>Efficiency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(Task2!$F$6,Task2!$F$7,Task2!$F$8,Task2!$F$12,Task2!$F$16,Task2!$F$20)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xVal>
          <c:yVal>
            <c:numRef>
              <c:f>(Task2!$M$6,Task2!$M$7,Task2!$M$8,Task2!$M$12,Task2!$M$16,Task2!$M$20)</c:f>
              <c:numCache>
                <c:formatCode>General</c:formatCode>
                <c:ptCount val="6"/>
                <c:pt idx="0">
                  <c:v>1.69</c:v>
                </c:pt>
                <c:pt idx="1">
                  <c:v>1.62</c:v>
                </c:pt>
                <c:pt idx="2">
                  <c:v>1.55</c:v>
                </c:pt>
                <c:pt idx="3">
                  <c:v>1.51</c:v>
                </c:pt>
                <c:pt idx="4">
                  <c:v>1.44</c:v>
                </c:pt>
                <c:pt idx="5">
                  <c:v>1.01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627-4057-97EE-7773B62145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175456"/>
        <c:axId val="294176440"/>
      </c:scatterChart>
      <c:valAx>
        <c:axId val="498897160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8897816"/>
        <c:crosses val="autoZero"/>
        <c:crossBetween val="midCat"/>
        <c:majorUnit val="4"/>
      </c:valAx>
      <c:valAx>
        <c:axId val="49889781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8897160"/>
        <c:crosses val="autoZero"/>
        <c:crossBetween val="midCat"/>
      </c:valAx>
      <c:valAx>
        <c:axId val="29417644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94175456"/>
        <c:crosses val="max"/>
        <c:crossBetween val="midCat"/>
      </c:valAx>
      <c:valAx>
        <c:axId val="2941754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4176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tx>
            <c:v>Linear speedup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Lit>
              <c:formatCode>General</c:formatCode>
              <c:ptCount val="3"/>
              <c:pt idx="0">
                <c:v>0</c:v>
              </c:pt>
              <c:pt idx="1">
                <c:v>2</c:v>
              </c:pt>
              <c:pt idx="2">
                <c:v>64</c:v>
              </c:pt>
            </c:numLit>
          </c:xVal>
          <c:yVal>
            <c:numLit>
              <c:formatCode>General</c:formatCode>
              <c:ptCount val="3"/>
              <c:pt idx="0">
                <c:v>0</c:v>
              </c:pt>
              <c:pt idx="1">
                <c:v>2</c:v>
              </c:pt>
              <c:pt idx="2">
                <c:v>64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8D16-4BED-922C-9376D8CF85D7}"/>
            </c:ext>
          </c:extLst>
        </c:ser>
        <c:ser>
          <c:idx val="0"/>
          <c:order val="1"/>
          <c:tx>
            <c:v>Speedup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(Task2!$F$24,Task2!$F$25,Task2!$F$26,Task2!$F$30,Task2!$F$34,Task2!$F$38)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xVal>
          <c:yVal>
            <c:numRef>
              <c:f>(Task2!$L$24,Task2!$L$25,Task2!$L$26,Task2!$L$30,Task2!$L$34,Task2!$L$38)</c:f>
              <c:numCache>
                <c:formatCode>General</c:formatCode>
                <c:ptCount val="6"/>
                <c:pt idx="0">
                  <c:v>3.47</c:v>
                </c:pt>
                <c:pt idx="1">
                  <c:v>6.82</c:v>
                </c:pt>
                <c:pt idx="2">
                  <c:v>13.26</c:v>
                </c:pt>
                <c:pt idx="3">
                  <c:v>23.59</c:v>
                </c:pt>
                <c:pt idx="4">
                  <c:v>28.95</c:v>
                </c:pt>
                <c:pt idx="5">
                  <c:v>29.75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D16-4BED-922C-9376D8CF85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897160"/>
        <c:axId val="498897816"/>
      </c:scatterChart>
      <c:scatterChart>
        <c:scatterStyle val="smoothMarker"/>
        <c:varyColors val="0"/>
        <c:ser>
          <c:idx val="2"/>
          <c:order val="2"/>
          <c:tx>
            <c:v>Efficiency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(Task2!$F$24,Task2!$F$25,Task2!$F$26,Task2!$F$30,Task2!$F$34,Task2!$F$38)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xVal>
          <c:yVal>
            <c:numRef>
              <c:f>(Task2!$M$24,Task2!$M$25,Task2!$M$26,Task2!$M$30,Task2!$M$34,Task2!$M$38)</c:f>
              <c:numCache>
                <c:formatCode>General</c:formatCode>
                <c:ptCount val="6"/>
                <c:pt idx="0">
                  <c:v>1.74</c:v>
                </c:pt>
                <c:pt idx="1">
                  <c:v>1.71</c:v>
                </c:pt>
                <c:pt idx="2">
                  <c:v>1.66</c:v>
                </c:pt>
                <c:pt idx="3">
                  <c:v>1.47</c:v>
                </c:pt>
                <c:pt idx="4">
                  <c:v>0.9</c:v>
                </c:pt>
                <c:pt idx="5">
                  <c:v>0.46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D16-4BED-922C-9376D8CF85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175456"/>
        <c:axId val="294176440"/>
      </c:scatterChart>
      <c:valAx>
        <c:axId val="498897160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8897816"/>
        <c:crosses val="autoZero"/>
        <c:crossBetween val="midCat"/>
        <c:majorUnit val="4"/>
      </c:valAx>
      <c:valAx>
        <c:axId val="49889781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8897160"/>
        <c:crosses val="autoZero"/>
        <c:crossBetween val="midCat"/>
      </c:valAx>
      <c:valAx>
        <c:axId val="29417644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94175456"/>
        <c:crosses val="max"/>
        <c:crossBetween val="midCat"/>
      </c:valAx>
      <c:valAx>
        <c:axId val="2941754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4176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Throughput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Problem size 4096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(Task2!$F$6,Task2!$F$7,Task2!$F$8,Task2!$F$12,Task2!$F$16,Task2!$F$20)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xVal>
          <c:yVal>
            <c:numRef>
              <c:f>(Task2!$K$6,Task2!$K$7,Task2!$K$8,Task2!$K$12,Task2!$K$16,Task2!$K$20)</c:f>
              <c:numCache>
                <c:formatCode>General</c:formatCode>
                <c:ptCount val="6"/>
                <c:pt idx="0">
                  <c:v>86.82</c:v>
                </c:pt>
                <c:pt idx="1">
                  <c:v>166.45</c:v>
                </c:pt>
                <c:pt idx="2">
                  <c:v>319.33999999999997</c:v>
                </c:pt>
                <c:pt idx="3">
                  <c:v>623.09</c:v>
                </c:pt>
                <c:pt idx="4">
                  <c:v>1186.71</c:v>
                </c:pt>
                <c:pt idx="5">
                  <c:v>1672.5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BF9-402B-946E-29D95130A4FF}"/>
            </c:ext>
          </c:extLst>
        </c:ser>
        <c:ser>
          <c:idx val="1"/>
          <c:order val="1"/>
          <c:tx>
            <c:v>Problem size 512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(Task2!$F$24,Task2!$F$25,Task2!$F$26,Task2!$F$30,Task2!$F$34,Task2!$F$38)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xVal>
          <c:yVal>
            <c:numRef>
              <c:f>(Task2!$K$24,Task2!$K$25,Task2!$K$26,Task2!$K$30,Task2!$K$34,Task2!$K$38)</c:f>
              <c:numCache>
                <c:formatCode>General</c:formatCode>
                <c:ptCount val="6"/>
                <c:pt idx="0">
                  <c:v>91.56</c:v>
                </c:pt>
                <c:pt idx="1">
                  <c:v>179.93</c:v>
                </c:pt>
                <c:pt idx="2">
                  <c:v>349.79</c:v>
                </c:pt>
                <c:pt idx="3">
                  <c:v>622.45000000000005</c:v>
                </c:pt>
                <c:pt idx="4">
                  <c:v>763.89</c:v>
                </c:pt>
                <c:pt idx="5">
                  <c:v>784.95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BF9-402B-946E-29D95130A4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5040280"/>
        <c:axId val="725041920"/>
      </c:scatterChart>
      <c:valAx>
        <c:axId val="725040280"/>
        <c:scaling>
          <c:orientation val="minMax"/>
          <c:max val="6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25041920"/>
        <c:crosses val="autoZero"/>
        <c:crossBetween val="midCat"/>
        <c:majorUnit val="4"/>
      </c:valAx>
      <c:valAx>
        <c:axId val="72504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Cell updates per microsecond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25040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258534</xdr:colOff>
      <xdr:row>3</xdr:row>
      <xdr:rowOff>144236</xdr:rowOff>
    </xdr:from>
    <xdr:to>
      <xdr:col>27</xdr:col>
      <xdr:colOff>707570</xdr:colOff>
      <xdr:row>20</xdr:row>
      <xdr:rowOff>87087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B6E04602-7AA8-4ED9-AEBE-16D62B9990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276225</xdr:colOff>
      <xdr:row>25</xdr:row>
      <xdr:rowOff>85725</xdr:rowOff>
    </xdr:from>
    <xdr:to>
      <xdr:col>27</xdr:col>
      <xdr:colOff>725261</xdr:colOff>
      <xdr:row>42</xdr:row>
      <xdr:rowOff>28576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B15AC7E2-A54D-4372-9949-8F28CD137C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171450</xdr:colOff>
      <xdr:row>13</xdr:row>
      <xdr:rowOff>109537</xdr:rowOff>
    </xdr:from>
    <xdr:to>
      <xdr:col>34</xdr:col>
      <xdr:colOff>171450</xdr:colOff>
      <xdr:row>27</xdr:row>
      <xdr:rowOff>185737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436354DB-1DCF-479E-A13B-AB530939E9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35191-DED0-4708-AAFF-FAE309337683}">
  <dimension ref="A4:T38"/>
  <sheetViews>
    <sheetView tabSelected="1" zoomScale="70" zoomScaleNormal="70" workbookViewId="0">
      <selection activeCell="AB25" sqref="AB25"/>
    </sheetView>
  </sheetViews>
  <sheetFormatPr baseColWidth="10" defaultRowHeight="15" x14ac:dyDescent="0.25"/>
  <cols>
    <col min="9" max="9" width="12.7109375" customWidth="1"/>
    <col min="10" max="10" width="12.42578125" bestFit="1" customWidth="1"/>
    <col min="11" max="11" width="17.42578125" bestFit="1" customWidth="1"/>
    <col min="12" max="12" width="15.7109375" bestFit="1" customWidth="1"/>
  </cols>
  <sheetData>
    <row r="4" spans="1:20" x14ac:dyDescent="0.25">
      <c r="A4">
        <v>1000</v>
      </c>
      <c r="B4">
        <v>4096</v>
      </c>
      <c r="C4">
        <f>B4*B4</f>
        <v>16777216</v>
      </c>
      <c r="G4">
        <v>651.178</v>
      </c>
      <c r="H4">
        <v>650.75400000000002</v>
      </c>
      <c r="I4">
        <v>649.31799999999998</v>
      </c>
      <c r="J4">
        <f>MEDIAN(G4:I4)</f>
        <v>650.75400000000002</v>
      </c>
      <c r="K4">
        <f>ROUND((A4*C4)/(J4*1000000),2)</f>
        <v>25.78</v>
      </c>
    </row>
    <row r="5" spans="1:20" x14ac:dyDescent="0.25">
      <c r="A5" t="s">
        <v>11</v>
      </c>
      <c r="B5" t="s">
        <v>13</v>
      </c>
      <c r="C5" t="s">
        <v>12</v>
      </c>
      <c r="D5" t="s">
        <v>0</v>
      </c>
      <c r="E5" t="s">
        <v>1</v>
      </c>
      <c r="F5" t="s">
        <v>2</v>
      </c>
      <c r="G5" t="s">
        <v>3</v>
      </c>
      <c r="H5" t="s">
        <v>4</v>
      </c>
      <c r="I5" t="s">
        <v>5</v>
      </c>
      <c r="J5" t="s">
        <v>6</v>
      </c>
      <c r="K5" t="s">
        <v>14</v>
      </c>
      <c r="L5" t="s">
        <v>7</v>
      </c>
      <c r="M5" t="s">
        <v>8</v>
      </c>
    </row>
    <row r="6" spans="1:20" x14ac:dyDescent="0.25">
      <c r="A6">
        <v>1000</v>
      </c>
      <c r="B6">
        <v>4096</v>
      </c>
      <c r="C6">
        <f>B6*B6</f>
        <v>16777216</v>
      </c>
      <c r="D6">
        <v>1</v>
      </c>
      <c r="E6">
        <v>2</v>
      </c>
      <c r="F6">
        <f>D6*E6</f>
        <v>2</v>
      </c>
      <c r="G6">
        <v>193.17099999999999</v>
      </c>
      <c r="H6">
        <v>193.233</v>
      </c>
      <c r="I6">
        <v>193.90299999999999</v>
      </c>
      <c r="J6">
        <f>MEDIAN(G6:I6)</f>
        <v>193.233</v>
      </c>
      <c r="K6">
        <f>ROUND((A6*C6)/(J6*1000000),2)</f>
        <v>86.82</v>
      </c>
      <c r="L6">
        <f t="shared" ref="L6:L20" si="0">ROUND($J$4/J6,2)</f>
        <v>3.37</v>
      </c>
      <c r="M6">
        <f t="shared" ref="M6:M20" si="1">ROUND(L6/F6,2)</f>
        <v>1.69</v>
      </c>
      <c r="S6" t="s">
        <v>9</v>
      </c>
    </row>
    <row r="7" spans="1:20" x14ac:dyDescent="0.25">
      <c r="A7">
        <v>1000</v>
      </c>
      <c r="B7">
        <v>4096</v>
      </c>
      <c r="C7">
        <f t="shared" ref="C7:C20" si="2">B7*B7</f>
        <v>16777216</v>
      </c>
      <c r="D7">
        <v>1</v>
      </c>
      <c r="E7">
        <v>4</v>
      </c>
      <c r="F7">
        <f t="shared" ref="F7:F20" si="3">D7*E7</f>
        <v>4</v>
      </c>
      <c r="G7">
        <v>100.96</v>
      </c>
      <c r="H7">
        <v>100.774</v>
      </c>
      <c r="I7">
        <v>100.797</v>
      </c>
      <c r="J7">
        <f t="shared" ref="J7:J20" si="4">MEDIAN(G7:I7)</f>
        <v>100.797</v>
      </c>
      <c r="K7">
        <f t="shared" ref="K7:K38" si="5">ROUND((A7*C7)/(J7*1000000),2)</f>
        <v>166.45</v>
      </c>
      <c r="L7">
        <f t="shared" si="0"/>
        <v>6.46</v>
      </c>
      <c r="M7">
        <f t="shared" si="1"/>
        <v>1.62</v>
      </c>
      <c r="Q7">
        <v>1</v>
      </c>
      <c r="R7">
        <v>2</v>
      </c>
      <c r="S7">
        <v>4</v>
      </c>
      <c r="T7">
        <v>8</v>
      </c>
    </row>
    <row r="8" spans="1:20" x14ac:dyDescent="0.25">
      <c r="A8">
        <v>1000</v>
      </c>
      <c r="B8">
        <v>4096</v>
      </c>
      <c r="C8">
        <f t="shared" si="2"/>
        <v>16777216</v>
      </c>
      <c r="D8">
        <v>1</v>
      </c>
      <c r="E8">
        <v>8</v>
      </c>
      <c r="F8">
        <f t="shared" si="3"/>
        <v>8</v>
      </c>
      <c r="G8">
        <v>53.977600000000002</v>
      </c>
      <c r="H8">
        <v>52.513500000000001</v>
      </c>
      <c r="I8">
        <v>52.537500000000001</v>
      </c>
      <c r="J8">
        <f t="shared" si="4"/>
        <v>52.537500000000001</v>
      </c>
      <c r="K8">
        <f t="shared" si="5"/>
        <v>319.33999999999997</v>
      </c>
      <c r="L8">
        <f t="shared" si="0"/>
        <v>12.39</v>
      </c>
      <c r="M8">
        <f t="shared" si="1"/>
        <v>1.55</v>
      </c>
      <c r="P8">
        <v>1</v>
      </c>
      <c r="R8">
        <f>M9</f>
        <v>1.7</v>
      </c>
      <c r="S8">
        <f>M13</f>
        <v>1.69</v>
      </c>
      <c r="T8">
        <f>M17</f>
        <v>1.67</v>
      </c>
    </row>
    <row r="9" spans="1:20" x14ac:dyDescent="0.25">
      <c r="A9">
        <v>1000</v>
      </c>
      <c r="B9">
        <v>4096</v>
      </c>
      <c r="C9">
        <f t="shared" si="2"/>
        <v>16777216</v>
      </c>
      <c r="D9">
        <v>2</v>
      </c>
      <c r="E9">
        <v>1</v>
      </c>
      <c r="F9">
        <f t="shared" si="3"/>
        <v>2</v>
      </c>
      <c r="G9">
        <v>191.785</v>
      </c>
      <c r="H9">
        <v>191.58099999999999</v>
      </c>
      <c r="I9">
        <v>191.68899999999999</v>
      </c>
      <c r="J9">
        <f t="shared" si="4"/>
        <v>191.68899999999999</v>
      </c>
      <c r="K9">
        <f t="shared" si="5"/>
        <v>87.52</v>
      </c>
      <c r="L9">
        <f t="shared" si="0"/>
        <v>3.39</v>
      </c>
      <c r="M9">
        <f t="shared" si="1"/>
        <v>1.7</v>
      </c>
      <c r="P9">
        <v>2</v>
      </c>
      <c r="Q9">
        <f>M6</f>
        <v>1.69</v>
      </c>
      <c r="R9">
        <f>M10</f>
        <v>1.68</v>
      </c>
      <c r="S9">
        <f>M14</f>
        <v>1.66</v>
      </c>
      <c r="T9">
        <f>M18</f>
        <v>1.62</v>
      </c>
    </row>
    <row r="10" spans="1:20" x14ac:dyDescent="0.25">
      <c r="A10">
        <v>1000</v>
      </c>
      <c r="B10">
        <v>4096</v>
      </c>
      <c r="C10">
        <f t="shared" si="2"/>
        <v>16777216</v>
      </c>
      <c r="D10">
        <v>2</v>
      </c>
      <c r="E10">
        <v>2</v>
      </c>
      <c r="F10">
        <f t="shared" si="3"/>
        <v>4</v>
      </c>
      <c r="G10">
        <v>97.216399999999993</v>
      </c>
      <c r="H10">
        <v>97.188400000000001</v>
      </c>
      <c r="I10">
        <v>97.098399999999998</v>
      </c>
      <c r="J10">
        <f t="shared" si="4"/>
        <v>97.188400000000001</v>
      </c>
      <c r="K10">
        <f t="shared" si="5"/>
        <v>172.63</v>
      </c>
      <c r="L10">
        <f t="shared" si="0"/>
        <v>6.7</v>
      </c>
      <c r="M10">
        <f t="shared" si="1"/>
        <v>1.68</v>
      </c>
      <c r="O10" t="s">
        <v>10</v>
      </c>
      <c r="P10">
        <v>4</v>
      </c>
      <c r="Q10">
        <f>M7</f>
        <v>1.62</v>
      </c>
      <c r="R10">
        <f>M11</f>
        <v>1.6</v>
      </c>
      <c r="S10">
        <f>M15</f>
        <v>1.57</v>
      </c>
      <c r="T10">
        <f>M19</f>
        <v>1.48</v>
      </c>
    </row>
    <row r="11" spans="1:20" x14ac:dyDescent="0.25">
      <c r="A11">
        <v>1000</v>
      </c>
      <c r="B11">
        <v>4096</v>
      </c>
      <c r="C11">
        <f t="shared" si="2"/>
        <v>16777216</v>
      </c>
      <c r="D11">
        <v>2</v>
      </c>
      <c r="E11">
        <v>4</v>
      </c>
      <c r="F11">
        <f t="shared" si="3"/>
        <v>8</v>
      </c>
      <c r="G11">
        <v>50.859200000000001</v>
      </c>
      <c r="H11">
        <v>50.833399999999997</v>
      </c>
      <c r="I11">
        <v>52.463799999999999</v>
      </c>
      <c r="J11">
        <f t="shared" si="4"/>
        <v>50.859200000000001</v>
      </c>
      <c r="K11">
        <f t="shared" si="5"/>
        <v>329.88</v>
      </c>
      <c r="L11">
        <f t="shared" si="0"/>
        <v>12.8</v>
      </c>
      <c r="M11">
        <f t="shared" si="1"/>
        <v>1.6</v>
      </c>
      <c r="P11">
        <v>8</v>
      </c>
      <c r="Q11">
        <f>M8</f>
        <v>1.55</v>
      </c>
      <c r="R11">
        <f>M12</f>
        <v>1.51</v>
      </c>
      <c r="S11">
        <f>M16</f>
        <v>1.44</v>
      </c>
      <c r="T11">
        <f>M20</f>
        <v>1.01</v>
      </c>
    </row>
    <row r="12" spans="1:20" x14ac:dyDescent="0.25">
      <c r="A12">
        <v>1000</v>
      </c>
      <c r="B12">
        <v>4096</v>
      </c>
      <c r="C12">
        <f t="shared" si="2"/>
        <v>16777216</v>
      </c>
      <c r="D12">
        <v>2</v>
      </c>
      <c r="E12">
        <v>8</v>
      </c>
      <c r="F12">
        <f t="shared" si="3"/>
        <v>16</v>
      </c>
      <c r="G12">
        <v>26.820499999999999</v>
      </c>
      <c r="H12">
        <v>27.624300000000002</v>
      </c>
      <c r="I12">
        <v>26.925899999999999</v>
      </c>
      <c r="J12">
        <f t="shared" si="4"/>
        <v>26.925899999999999</v>
      </c>
      <c r="K12">
        <f t="shared" si="5"/>
        <v>623.09</v>
      </c>
      <c r="L12">
        <f t="shared" si="0"/>
        <v>24.17</v>
      </c>
      <c r="M12">
        <f t="shared" si="1"/>
        <v>1.51</v>
      </c>
    </row>
    <row r="13" spans="1:20" x14ac:dyDescent="0.25">
      <c r="A13">
        <v>1000</v>
      </c>
      <c r="B13">
        <v>4096</v>
      </c>
      <c r="C13">
        <f t="shared" si="2"/>
        <v>16777216</v>
      </c>
      <c r="D13">
        <v>4</v>
      </c>
      <c r="E13">
        <v>1</v>
      </c>
      <c r="F13">
        <f t="shared" si="3"/>
        <v>4</v>
      </c>
      <c r="G13">
        <v>96.380700000000004</v>
      </c>
      <c r="H13">
        <v>96.352099999999993</v>
      </c>
      <c r="I13">
        <v>96.290999999999997</v>
      </c>
      <c r="J13">
        <f t="shared" si="4"/>
        <v>96.352099999999993</v>
      </c>
      <c r="K13">
        <f t="shared" si="5"/>
        <v>174.12</v>
      </c>
      <c r="L13">
        <f t="shared" si="0"/>
        <v>6.75</v>
      </c>
      <c r="M13">
        <f t="shared" si="1"/>
        <v>1.69</v>
      </c>
    </row>
    <row r="14" spans="1:20" x14ac:dyDescent="0.25">
      <c r="A14">
        <v>1000</v>
      </c>
      <c r="B14">
        <v>4096</v>
      </c>
      <c r="C14">
        <f t="shared" si="2"/>
        <v>16777216</v>
      </c>
      <c r="D14">
        <v>4</v>
      </c>
      <c r="E14">
        <v>2</v>
      </c>
      <c r="F14">
        <f t="shared" si="3"/>
        <v>8</v>
      </c>
      <c r="G14">
        <v>48.964100000000002</v>
      </c>
      <c r="H14">
        <v>49.0867</v>
      </c>
      <c r="I14">
        <v>48.998100000000001</v>
      </c>
      <c r="J14">
        <f t="shared" si="4"/>
        <v>48.998100000000001</v>
      </c>
      <c r="K14">
        <f t="shared" si="5"/>
        <v>342.41</v>
      </c>
      <c r="L14">
        <f t="shared" si="0"/>
        <v>13.28</v>
      </c>
      <c r="M14">
        <f t="shared" si="1"/>
        <v>1.66</v>
      </c>
    </row>
    <row r="15" spans="1:20" x14ac:dyDescent="0.25">
      <c r="A15">
        <v>1000</v>
      </c>
      <c r="B15">
        <v>4096</v>
      </c>
      <c r="C15">
        <f t="shared" si="2"/>
        <v>16777216</v>
      </c>
      <c r="D15">
        <v>4</v>
      </c>
      <c r="E15">
        <v>4</v>
      </c>
      <c r="F15">
        <f t="shared" si="3"/>
        <v>16</v>
      </c>
      <c r="G15">
        <v>26.746099999999998</v>
      </c>
      <c r="H15">
        <v>25.911100000000001</v>
      </c>
      <c r="I15">
        <v>25.880700000000001</v>
      </c>
      <c r="J15">
        <f t="shared" si="4"/>
        <v>25.911100000000001</v>
      </c>
      <c r="K15">
        <f t="shared" si="5"/>
        <v>647.49</v>
      </c>
      <c r="L15">
        <f t="shared" si="0"/>
        <v>25.11</v>
      </c>
      <c r="M15">
        <f t="shared" si="1"/>
        <v>1.57</v>
      </c>
    </row>
    <row r="16" spans="1:20" x14ac:dyDescent="0.25">
      <c r="A16">
        <v>1000</v>
      </c>
      <c r="B16">
        <v>4096</v>
      </c>
      <c r="C16">
        <f t="shared" si="2"/>
        <v>16777216</v>
      </c>
      <c r="D16">
        <v>4</v>
      </c>
      <c r="E16">
        <v>8</v>
      </c>
      <c r="F16">
        <f t="shared" si="3"/>
        <v>32</v>
      </c>
      <c r="G16">
        <v>14.568199999999999</v>
      </c>
      <c r="H16">
        <v>14.1233</v>
      </c>
      <c r="I16">
        <v>14.137600000000001</v>
      </c>
      <c r="J16">
        <f t="shared" si="4"/>
        <v>14.137600000000001</v>
      </c>
      <c r="K16">
        <f t="shared" si="5"/>
        <v>1186.71</v>
      </c>
      <c r="L16">
        <f t="shared" si="0"/>
        <v>46.03</v>
      </c>
      <c r="M16">
        <f t="shared" si="1"/>
        <v>1.44</v>
      </c>
    </row>
    <row r="17" spans="1:20" x14ac:dyDescent="0.25">
      <c r="A17">
        <v>1000</v>
      </c>
      <c r="B17">
        <v>4096</v>
      </c>
      <c r="C17">
        <f t="shared" si="2"/>
        <v>16777216</v>
      </c>
      <c r="D17">
        <v>8</v>
      </c>
      <c r="E17">
        <v>1</v>
      </c>
      <c r="F17">
        <f t="shared" si="3"/>
        <v>8</v>
      </c>
      <c r="G17">
        <v>48.5289</v>
      </c>
      <c r="H17">
        <v>48.759399999999999</v>
      </c>
      <c r="I17">
        <v>48.754600000000003</v>
      </c>
      <c r="J17">
        <f t="shared" si="4"/>
        <v>48.754600000000003</v>
      </c>
      <c r="K17">
        <f t="shared" si="5"/>
        <v>344.12</v>
      </c>
      <c r="L17">
        <f t="shared" si="0"/>
        <v>13.35</v>
      </c>
      <c r="M17">
        <f t="shared" si="1"/>
        <v>1.67</v>
      </c>
    </row>
    <row r="18" spans="1:20" x14ac:dyDescent="0.25">
      <c r="A18">
        <v>1000</v>
      </c>
      <c r="B18">
        <v>4096</v>
      </c>
      <c r="C18">
        <f t="shared" si="2"/>
        <v>16777216</v>
      </c>
      <c r="D18">
        <v>8</v>
      </c>
      <c r="E18">
        <v>2</v>
      </c>
      <c r="F18">
        <f t="shared" si="3"/>
        <v>16</v>
      </c>
      <c r="G18">
        <v>25.046500000000002</v>
      </c>
      <c r="H18">
        <v>25.009699999999999</v>
      </c>
      <c r="I18">
        <v>25.915700000000001</v>
      </c>
      <c r="J18">
        <f t="shared" si="4"/>
        <v>25.046500000000002</v>
      </c>
      <c r="K18">
        <f t="shared" si="5"/>
        <v>669.84</v>
      </c>
      <c r="L18">
        <f t="shared" si="0"/>
        <v>25.98</v>
      </c>
      <c r="M18">
        <f t="shared" si="1"/>
        <v>1.62</v>
      </c>
    </row>
    <row r="19" spans="1:20" x14ac:dyDescent="0.25">
      <c r="A19">
        <v>1000</v>
      </c>
      <c r="B19">
        <v>4096</v>
      </c>
      <c r="C19">
        <f t="shared" si="2"/>
        <v>16777216</v>
      </c>
      <c r="D19">
        <v>8</v>
      </c>
      <c r="E19">
        <v>4</v>
      </c>
      <c r="F19">
        <f t="shared" si="3"/>
        <v>32</v>
      </c>
      <c r="G19">
        <v>13.8169</v>
      </c>
      <c r="H19">
        <v>13.7682</v>
      </c>
      <c r="I19">
        <v>13.258599999999999</v>
      </c>
      <c r="J19">
        <f t="shared" si="4"/>
        <v>13.7682</v>
      </c>
      <c r="K19">
        <f t="shared" si="5"/>
        <v>1218.55</v>
      </c>
      <c r="L19">
        <f t="shared" si="0"/>
        <v>47.27</v>
      </c>
      <c r="M19">
        <f t="shared" si="1"/>
        <v>1.48</v>
      </c>
    </row>
    <row r="20" spans="1:20" x14ac:dyDescent="0.25">
      <c r="A20">
        <v>1000</v>
      </c>
      <c r="B20">
        <v>4096</v>
      </c>
      <c r="C20">
        <f t="shared" si="2"/>
        <v>16777216</v>
      </c>
      <c r="D20">
        <v>8</v>
      </c>
      <c r="E20">
        <v>8</v>
      </c>
      <c r="F20">
        <f t="shared" si="3"/>
        <v>64</v>
      </c>
      <c r="G20">
        <v>8.4610500000000002</v>
      </c>
      <c r="H20">
        <v>10.131</v>
      </c>
      <c r="I20">
        <v>10.0312</v>
      </c>
      <c r="J20">
        <f t="shared" si="4"/>
        <v>10.0312</v>
      </c>
      <c r="K20">
        <f t="shared" si="5"/>
        <v>1672.5</v>
      </c>
      <c r="L20">
        <f t="shared" si="0"/>
        <v>64.87</v>
      </c>
      <c r="M20">
        <f t="shared" si="1"/>
        <v>1.01</v>
      </c>
    </row>
    <row r="22" spans="1:20" x14ac:dyDescent="0.25">
      <c r="A22">
        <v>10000</v>
      </c>
      <c r="B22">
        <v>512</v>
      </c>
      <c r="C22">
        <f>B22*B22</f>
        <v>262144</v>
      </c>
      <c r="G22">
        <v>99.338300000000004</v>
      </c>
      <c r="H22">
        <v>98.513400000000004</v>
      </c>
      <c r="I22">
        <v>99.842500000000001</v>
      </c>
      <c r="J22">
        <f>MEDIAN(G22:I22)</f>
        <v>99.338300000000004</v>
      </c>
      <c r="K22">
        <f t="shared" si="5"/>
        <v>26.39</v>
      </c>
    </row>
    <row r="23" spans="1:20" x14ac:dyDescent="0.25">
      <c r="A23" t="s">
        <v>11</v>
      </c>
      <c r="B23" t="s">
        <v>13</v>
      </c>
      <c r="C23" t="s">
        <v>12</v>
      </c>
      <c r="D23" t="s">
        <v>0</v>
      </c>
      <c r="E23" t="s">
        <v>1</v>
      </c>
      <c r="F23" t="s">
        <v>2</v>
      </c>
      <c r="G23" t="s">
        <v>3</v>
      </c>
      <c r="H23" t="s">
        <v>4</v>
      </c>
      <c r="I23" t="s">
        <v>5</v>
      </c>
      <c r="J23" t="s">
        <v>6</v>
      </c>
      <c r="K23" t="s">
        <v>14</v>
      </c>
      <c r="L23" t="s">
        <v>7</v>
      </c>
      <c r="M23" t="s">
        <v>8</v>
      </c>
    </row>
    <row r="24" spans="1:20" x14ac:dyDescent="0.25">
      <c r="A24">
        <v>10000</v>
      </c>
      <c r="B24">
        <v>512</v>
      </c>
      <c r="C24">
        <f>B24*B24</f>
        <v>262144</v>
      </c>
      <c r="D24">
        <v>1</v>
      </c>
      <c r="E24">
        <v>2</v>
      </c>
      <c r="F24">
        <f>D24*E24</f>
        <v>2</v>
      </c>
      <c r="G24">
        <v>28.621500000000001</v>
      </c>
      <c r="H24">
        <v>28.648599999999998</v>
      </c>
      <c r="I24">
        <v>28.6295</v>
      </c>
      <c r="J24">
        <f t="shared" ref="J24:J38" si="6">MEDIAN(G24:I24)</f>
        <v>28.6295</v>
      </c>
      <c r="K24">
        <f t="shared" si="5"/>
        <v>91.56</v>
      </c>
      <c r="L24">
        <f t="shared" ref="L24:L38" si="7">ROUND($J$22/J24,2)</f>
        <v>3.47</v>
      </c>
      <c r="M24">
        <f t="shared" ref="M24:M38" si="8">ROUND(L24/F24,2)</f>
        <v>1.74</v>
      </c>
      <c r="N24">
        <v>2</v>
      </c>
      <c r="S24" t="s">
        <v>9</v>
      </c>
    </row>
    <row r="25" spans="1:20" x14ac:dyDescent="0.25">
      <c r="A25">
        <v>10000</v>
      </c>
      <c r="B25">
        <v>512</v>
      </c>
      <c r="C25">
        <f t="shared" ref="C25:C38" si="9">B25*B25</f>
        <v>262144</v>
      </c>
      <c r="D25">
        <v>1</v>
      </c>
      <c r="E25">
        <v>4</v>
      </c>
      <c r="F25">
        <f t="shared" ref="F25:F38" si="10">D25*E25</f>
        <v>4</v>
      </c>
      <c r="G25">
        <v>14.569100000000001</v>
      </c>
      <c r="H25">
        <v>14.582000000000001</v>
      </c>
      <c r="I25">
        <v>14.5488</v>
      </c>
      <c r="J25">
        <f t="shared" si="6"/>
        <v>14.569100000000001</v>
      </c>
      <c r="K25">
        <f t="shared" si="5"/>
        <v>179.93</v>
      </c>
      <c r="L25">
        <f t="shared" si="7"/>
        <v>6.82</v>
      </c>
      <c r="M25">
        <f t="shared" si="8"/>
        <v>1.71</v>
      </c>
      <c r="Q25">
        <v>1</v>
      </c>
      <c r="R25">
        <v>2</v>
      </c>
      <c r="S25">
        <v>4</v>
      </c>
      <c r="T25">
        <v>8</v>
      </c>
    </row>
    <row r="26" spans="1:20" x14ac:dyDescent="0.25">
      <c r="A26">
        <v>10000</v>
      </c>
      <c r="B26">
        <v>512</v>
      </c>
      <c r="C26">
        <f t="shared" si="9"/>
        <v>262144</v>
      </c>
      <c r="D26">
        <v>1</v>
      </c>
      <c r="E26">
        <v>8</v>
      </c>
      <c r="F26">
        <f t="shared" si="10"/>
        <v>8</v>
      </c>
      <c r="G26">
        <v>7.4943</v>
      </c>
      <c r="H26">
        <v>7.4868899999999998</v>
      </c>
      <c r="I26">
        <v>7.49932</v>
      </c>
      <c r="J26">
        <f t="shared" si="6"/>
        <v>7.4943</v>
      </c>
      <c r="K26">
        <f t="shared" si="5"/>
        <v>349.79</v>
      </c>
      <c r="L26">
        <f t="shared" si="7"/>
        <v>13.26</v>
      </c>
      <c r="M26">
        <f t="shared" si="8"/>
        <v>1.66</v>
      </c>
      <c r="P26">
        <v>1</v>
      </c>
      <c r="R26">
        <f>M27</f>
        <v>1.73</v>
      </c>
      <c r="S26">
        <f>M31</f>
        <v>1.7</v>
      </c>
      <c r="T26">
        <f>M35</f>
        <v>1.63</v>
      </c>
    </row>
    <row r="27" spans="1:20" x14ac:dyDescent="0.25">
      <c r="A27">
        <v>10000</v>
      </c>
      <c r="B27">
        <v>512</v>
      </c>
      <c r="C27">
        <f t="shared" si="9"/>
        <v>262144</v>
      </c>
      <c r="D27">
        <v>2</v>
      </c>
      <c r="E27">
        <v>1</v>
      </c>
      <c r="F27">
        <f t="shared" si="10"/>
        <v>2</v>
      </c>
      <c r="G27">
        <v>28.755800000000001</v>
      </c>
      <c r="H27">
        <v>28.799499999999998</v>
      </c>
      <c r="I27">
        <v>28.886299999999999</v>
      </c>
      <c r="J27">
        <f t="shared" si="6"/>
        <v>28.799499999999998</v>
      </c>
      <c r="K27">
        <f t="shared" si="5"/>
        <v>91.02</v>
      </c>
      <c r="L27">
        <f t="shared" si="7"/>
        <v>3.45</v>
      </c>
      <c r="M27">
        <f t="shared" si="8"/>
        <v>1.73</v>
      </c>
      <c r="P27">
        <v>2</v>
      </c>
      <c r="Q27">
        <f>M24</f>
        <v>1.74</v>
      </c>
      <c r="R27">
        <f>M28</f>
        <v>1.69</v>
      </c>
      <c r="S27">
        <f>M32</f>
        <v>1.63</v>
      </c>
      <c r="T27">
        <f>M36</f>
        <v>1.4</v>
      </c>
    </row>
    <row r="28" spans="1:20" x14ac:dyDescent="0.25">
      <c r="A28">
        <v>10000</v>
      </c>
      <c r="B28">
        <v>512</v>
      </c>
      <c r="C28">
        <f t="shared" si="9"/>
        <v>262144</v>
      </c>
      <c r="D28">
        <v>2</v>
      </c>
      <c r="E28">
        <v>2</v>
      </c>
      <c r="F28">
        <f t="shared" si="10"/>
        <v>4</v>
      </c>
      <c r="G28">
        <v>14.6798</v>
      </c>
      <c r="H28">
        <v>14.6839</v>
      </c>
      <c r="I28">
        <v>14.6759</v>
      </c>
      <c r="J28">
        <f t="shared" si="6"/>
        <v>14.6798</v>
      </c>
      <c r="K28">
        <f t="shared" si="5"/>
        <v>178.57</v>
      </c>
      <c r="L28">
        <f t="shared" si="7"/>
        <v>6.77</v>
      </c>
      <c r="M28">
        <f t="shared" si="8"/>
        <v>1.69</v>
      </c>
      <c r="O28" t="s">
        <v>10</v>
      </c>
      <c r="P28">
        <v>4</v>
      </c>
      <c r="Q28">
        <f>M25</f>
        <v>1.71</v>
      </c>
      <c r="R28">
        <f>M29</f>
        <v>1.64</v>
      </c>
      <c r="S28">
        <f>M33</f>
        <v>1.44</v>
      </c>
      <c r="T28">
        <f>M37</f>
        <v>0.99</v>
      </c>
    </row>
    <row r="29" spans="1:20" x14ac:dyDescent="0.25">
      <c r="A29">
        <v>10000</v>
      </c>
      <c r="B29">
        <v>512</v>
      </c>
      <c r="C29">
        <f t="shared" si="9"/>
        <v>262144</v>
      </c>
      <c r="D29">
        <v>2</v>
      </c>
      <c r="E29">
        <v>4</v>
      </c>
      <c r="F29">
        <f t="shared" si="10"/>
        <v>8</v>
      </c>
      <c r="G29">
        <v>7.5817699999999997</v>
      </c>
      <c r="H29">
        <v>7.5788599999999997</v>
      </c>
      <c r="I29">
        <v>7.5799799999999999</v>
      </c>
      <c r="J29">
        <f t="shared" si="6"/>
        <v>7.5799799999999999</v>
      </c>
      <c r="K29">
        <f t="shared" si="5"/>
        <v>345.84</v>
      </c>
      <c r="L29">
        <f t="shared" si="7"/>
        <v>13.11</v>
      </c>
      <c r="M29">
        <f t="shared" si="8"/>
        <v>1.64</v>
      </c>
      <c r="P29">
        <v>8</v>
      </c>
      <c r="Q29">
        <f>M26</f>
        <v>1.66</v>
      </c>
      <c r="R29">
        <f>M30</f>
        <v>1.47</v>
      </c>
      <c r="S29">
        <f>M34</f>
        <v>0.9</v>
      </c>
      <c r="T29">
        <f>M38</f>
        <v>0.46</v>
      </c>
    </row>
    <row r="30" spans="1:20" x14ac:dyDescent="0.25">
      <c r="A30">
        <v>10000</v>
      </c>
      <c r="B30">
        <v>512</v>
      </c>
      <c r="C30">
        <f t="shared" si="9"/>
        <v>262144</v>
      </c>
      <c r="D30">
        <v>2</v>
      </c>
      <c r="E30">
        <v>8</v>
      </c>
      <c r="F30">
        <f t="shared" si="10"/>
        <v>16</v>
      </c>
      <c r="G30">
        <v>4.2114900000000004</v>
      </c>
      <c r="H30">
        <v>4.2636099999999999</v>
      </c>
      <c r="I30">
        <v>4.15151</v>
      </c>
      <c r="J30">
        <f t="shared" si="6"/>
        <v>4.2114900000000004</v>
      </c>
      <c r="K30">
        <f t="shared" si="5"/>
        <v>622.45000000000005</v>
      </c>
      <c r="L30">
        <f t="shared" si="7"/>
        <v>23.59</v>
      </c>
      <c r="M30">
        <f t="shared" si="8"/>
        <v>1.47</v>
      </c>
    </row>
    <row r="31" spans="1:20" x14ac:dyDescent="0.25">
      <c r="A31">
        <v>10000</v>
      </c>
      <c r="B31">
        <v>512</v>
      </c>
      <c r="C31">
        <f t="shared" si="9"/>
        <v>262144</v>
      </c>
      <c r="D31">
        <v>4</v>
      </c>
      <c r="E31">
        <v>1</v>
      </c>
      <c r="F31">
        <f t="shared" si="10"/>
        <v>4</v>
      </c>
      <c r="G31">
        <v>14.638299999999999</v>
      </c>
      <c r="H31">
        <v>14.6374</v>
      </c>
      <c r="I31">
        <v>14.629899999999999</v>
      </c>
      <c r="J31">
        <f t="shared" si="6"/>
        <v>14.6374</v>
      </c>
      <c r="K31">
        <f t="shared" si="5"/>
        <v>179.09</v>
      </c>
      <c r="L31">
        <f t="shared" si="7"/>
        <v>6.79</v>
      </c>
      <c r="M31">
        <f t="shared" si="8"/>
        <v>1.7</v>
      </c>
    </row>
    <row r="32" spans="1:20" x14ac:dyDescent="0.25">
      <c r="A32">
        <v>10000</v>
      </c>
      <c r="B32">
        <v>512</v>
      </c>
      <c r="C32">
        <f t="shared" si="9"/>
        <v>262144</v>
      </c>
      <c r="D32">
        <v>4</v>
      </c>
      <c r="E32">
        <v>2</v>
      </c>
      <c r="F32">
        <f t="shared" si="10"/>
        <v>8</v>
      </c>
      <c r="G32">
        <v>7.6261200000000002</v>
      </c>
      <c r="H32">
        <v>7.6304499999999997</v>
      </c>
      <c r="I32">
        <v>7.6148300000000004</v>
      </c>
      <c r="J32">
        <f t="shared" si="6"/>
        <v>7.6261200000000002</v>
      </c>
      <c r="K32">
        <f t="shared" si="5"/>
        <v>343.74</v>
      </c>
      <c r="L32">
        <f t="shared" si="7"/>
        <v>13.03</v>
      </c>
      <c r="M32">
        <f t="shared" si="8"/>
        <v>1.63</v>
      </c>
    </row>
    <row r="33" spans="1:14" x14ac:dyDescent="0.25">
      <c r="A33">
        <v>10000</v>
      </c>
      <c r="B33">
        <v>512</v>
      </c>
      <c r="C33">
        <f t="shared" si="9"/>
        <v>262144</v>
      </c>
      <c r="D33">
        <v>4</v>
      </c>
      <c r="E33">
        <v>4</v>
      </c>
      <c r="F33">
        <f t="shared" si="10"/>
        <v>16</v>
      </c>
      <c r="G33">
        <v>4.3213100000000004</v>
      </c>
      <c r="H33">
        <v>4.2644299999999999</v>
      </c>
      <c r="I33">
        <v>4.3180899999999998</v>
      </c>
      <c r="J33">
        <f t="shared" si="6"/>
        <v>4.3180899999999998</v>
      </c>
      <c r="K33">
        <f t="shared" si="5"/>
        <v>607.08000000000004</v>
      </c>
      <c r="L33">
        <f t="shared" si="7"/>
        <v>23.01</v>
      </c>
      <c r="M33">
        <f t="shared" si="8"/>
        <v>1.44</v>
      </c>
    </row>
    <row r="34" spans="1:14" x14ac:dyDescent="0.25">
      <c r="A34">
        <v>10000</v>
      </c>
      <c r="B34">
        <v>512</v>
      </c>
      <c r="C34">
        <f t="shared" si="9"/>
        <v>262144</v>
      </c>
      <c r="D34">
        <v>4</v>
      </c>
      <c r="E34">
        <v>8</v>
      </c>
      <c r="F34">
        <f t="shared" si="10"/>
        <v>32</v>
      </c>
      <c r="G34">
        <v>4.0200399999999998</v>
      </c>
      <c r="H34">
        <v>3.4316900000000001</v>
      </c>
      <c r="I34">
        <v>3.0043899999999999</v>
      </c>
      <c r="J34">
        <f t="shared" si="6"/>
        <v>3.4316900000000001</v>
      </c>
      <c r="K34">
        <f t="shared" si="5"/>
        <v>763.89</v>
      </c>
      <c r="L34">
        <f t="shared" si="7"/>
        <v>28.95</v>
      </c>
      <c r="M34">
        <f t="shared" si="8"/>
        <v>0.9</v>
      </c>
    </row>
    <row r="35" spans="1:14" x14ac:dyDescent="0.25">
      <c r="A35">
        <v>10000</v>
      </c>
      <c r="B35">
        <v>512</v>
      </c>
      <c r="C35">
        <f t="shared" si="9"/>
        <v>262144</v>
      </c>
      <c r="D35">
        <v>8</v>
      </c>
      <c r="E35">
        <v>1</v>
      </c>
      <c r="F35">
        <f t="shared" si="10"/>
        <v>8</v>
      </c>
      <c r="G35">
        <v>7.6052499999999998</v>
      </c>
      <c r="H35">
        <v>7.6386599999999998</v>
      </c>
      <c r="I35">
        <v>7.6376799999999996</v>
      </c>
      <c r="J35">
        <f t="shared" si="6"/>
        <v>7.6376799999999996</v>
      </c>
      <c r="K35">
        <f t="shared" si="5"/>
        <v>343.22</v>
      </c>
      <c r="L35">
        <f t="shared" si="7"/>
        <v>13.01</v>
      </c>
      <c r="M35">
        <f t="shared" si="8"/>
        <v>1.63</v>
      </c>
    </row>
    <row r="36" spans="1:14" x14ac:dyDescent="0.25">
      <c r="A36">
        <v>10000</v>
      </c>
      <c r="B36">
        <v>512</v>
      </c>
      <c r="C36">
        <f t="shared" si="9"/>
        <v>262144</v>
      </c>
      <c r="D36">
        <v>8</v>
      </c>
      <c r="E36">
        <v>2</v>
      </c>
      <c r="F36">
        <f t="shared" si="10"/>
        <v>16</v>
      </c>
      <c r="G36">
        <v>4.4385399999999997</v>
      </c>
      <c r="H36">
        <v>4.4605199999999998</v>
      </c>
      <c r="I36">
        <v>4.3959200000000003</v>
      </c>
      <c r="J36">
        <f t="shared" si="6"/>
        <v>4.4385399999999997</v>
      </c>
      <c r="K36">
        <f t="shared" si="5"/>
        <v>590.61</v>
      </c>
      <c r="L36">
        <f t="shared" si="7"/>
        <v>22.38</v>
      </c>
      <c r="M36">
        <f t="shared" si="8"/>
        <v>1.4</v>
      </c>
    </row>
    <row r="37" spans="1:14" x14ac:dyDescent="0.25">
      <c r="A37">
        <v>10000</v>
      </c>
      <c r="B37">
        <v>512</v>
      </c>
      <c r="C37">
        <f t="shared" si="9"/>
        <v>262144</v>
      </c>
      <c r="D37">
        <v>8</v>
      </c>
      <c r="E37">
        <v>4</v>
      </c>
      <c r="F37">
        <f t="shared" si="10"/>
        <v>32</v>
      </c>
      <c r="G37">
        <v>3.0914799999999998</v>
      </c>
      <c r="H37">
        <v>3.1363699999999999</v>
      </c>
      <c r="I37">
        <v>3.2065399999999999</v>
      </c>
      <c r="J37">
        <f t="shared" si="6"/>
        <v>3.1363699999999999</v>
      </c>
      <c r="K37">
        <f t="shared" si="5"/>
        <v>835.82</v>
      </c>
      <c r="L37">
        <f t="shared" si="7"/>
        <v>31.67</v>
      </c>
      <c r="M37">
        <f t="shared" si="8"/>
        <v>0.99</v>
      </c>
    </row>
    <row r="38" spans="1:14" x14ac:dyDescent="0.25">
      <c r="A38">
        <v>10000</v>
      </c>
      <c r="B38">
        <v>512</v>
      </c>
      <c r="C38">
        <f t="shared" si="9"/>
        <v>262144</v>
      </c>
      <c r="D38">
        <v>8</v>
      </c>
      <c r="E38">
        <v>8</v>
      </c>
      <c r="F38">
        <f t="shared" si="10"/>
        <v>64</v>
      </c>
      <c r="G38">
        <v>3.3588300000000002</v>
      </c>
      <c r="H38">
        <v>3.33962</v>
      </c>
      <c r="I38">
        <v>3.3283</v>
      </c>
      <c r="J38">
        <f t="shared" si="6"/>
        <v>3.33962</v>
      </c>
      <c r="K38">
        <f t="shared" si="5"/>
        <v>784.95</v>
      </c>
      <c r="L38">
        <f t="shared" si="7"/>
        <v>29.75</v>
      </c>
      <c r="M38">
        <f t="shared" si="8"/>
        <v>0.46</v>
      </c>
      <c r="N38">
        <v>64</v>
      </c>
    </row>
  </sheetData>
  <conditionalFormatting sqref="Q26:T2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:T1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Task2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Linus Wald</dc:creator>
  <cp:lastModifiedBy>Linus Wald</cp:lastModifiedBy>
  <dcterms:created xsi:type="dcterms:W3CDTF">2020-10-24T12:05:52Z</dcterms:created>
  <dcterms:modified xsi:type="dcterms:W3CDTF">2020-11-16T06:01:04Z</dcterms:modified>
</cp:coreProperties>
</file>