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wald\OneDrive\Dokumente\Studium\Master\1_Semester\Parallele Systeme\PS\Assignment03\"/>
    </mc:Choice>
  </mc:AlternateContent>
  <xr:revisionPtr revIDLastSave="152" documentId="8_{13C0CD55-AB73-41CD-A1FD-E69FA7AD630A}" xr6:coauthVersionLast="45" xr6:coauthVersionMax="45" xr10:uidLastSave="{F33B7F79-EEA4-4F8E-AB28-6137077334ED}"/>
  <bookViews>
    <workbookView xWindow="-120" yWindow="-120" windowWidth="29040" windowHeight="17640" xr2:uid="{29AE2BBB-CEDE-4C41-A52B-AB70DC760472}"/>
  </bookViews>
  <sheets>
    <sheet name="Task2" sheetId="2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2" l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24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6" i="2"/>
  <c r="C4" i="2" l="1"/>
  <c r="C22" i="2"/>
  <c r="J38" i="2" l="1"/>
  <c r="F38" i="2"/>
  <c r="J37" i="2"/>
  <c r="F37" i="2"/>
  <c r="J36" i="2"/>
  <c r="F36" i="2"/>
  <c r="J35" i="2"/>
  <c r="F35" i="2"/>
  <c r="J34" i="2"/>
  <c r="F34" i="2"/>
  <c r="J33" i="2"/>
  <c r="F33" i="2"/>
  <c r="J32" i="2"/>
  <c r="F32" i="2"/>
  <c r="J31" i="2"/>
  <c r="F31" i="2"/>
  <c r="J30" i="2"/>
  <c r="F30" i="2"/>
  <c r="J29" i="2"/>
  <c r="F29" i="2"/>
  <c r="J28" i="2"/>
  <c r="F28" i="2"/>
  <c r="J27" i="2"/>
  <c r="F27" i="2"/>
  <c r="J26" i="2"/>
  <c r="F26" i="2"/>
  <c r="J25" i="2"/>
  <c r="F25" i="2"/>
  <c r="J24" i="2"/>
  <c r="F24" i="2"/>
  <c r="J22" i="2"/>
  <c r="K22" i="2" s="1"/>
  <c r="J20" i="2"/>
  <c r="K20" i="2" s="1"/>
  <c r="F20" i="2"/>
  <c r="J19" i="2"/>
  <c r="K19" i="2" s="1"/>
  <c r="F19" i="2"/>
  <c r="J18" i="2"/>
  <c r="K18" i="2" s="1"/>
  <c r="F18" i="2"/>
  <c r="J17" i="2"/>
  <c r="K17" i="2" s="1"/>
  <c r="F17" i="2"/>
  <c r="J16" i="2"/>
  <c r="K16" i="2" s="1"/>
  <c r="F16" i="2"/>
  <c r="J15" i="2"/>
  <c r="K15" i="2" s="1"/>
  <c r="F15" i="2"/>
  <c r="J14" i="2"/>
  <c r="K14" i="2" s="1"/>
  <c r="F14" i="2"/>
  <c r="J13" i="2"/>
  <c r="K13" i="2" s="1"/>
  <c r="F13" i="2"/>
  <c r="J12" i="2"/>
  <c r="K12" i="2" s="1"/>
  <c r="F12" i="2"/>
  <c r="J11" i="2"/>
  <c r="K11" i="2" s="1"/>
  <c r="F11" i="2"/>
  <c r="J10" i="2"/>
  <c r="K10" i="2" s="1"/>
  <c r="F10" i="2"/>
  <c r="J9" i="2"/>
  <c r="K9" i="2" s="1"/>
  <c r="F9" i="2"/>
  <c r="J8" i="2"/>
  <c r="K8" i="2" s="1"/>
  <c r="F8" i="2"/>
  <c r="J7" i="2"/>
  <c r="K7" i="2" s="1"/>
  <c r="F7" i="2"/>
  <c r="J6" i="2"/>
  <c r="K6" i="2" s="1"/>
  <c r="F6" i="2"/>
  <c r="J4" i="2"/>
  <c r="K4" i="2" s="1"/>
  <c r="L26" i="2" l="1"/>
  <c r="K26" i="2"/>
  <c r="K35" i="2"/>
  <c r="L35" i="2"/>
  <c r="L30" i="2"/>
  <c r="M30" i="2" s="1"/>
  <c r="R29" i="2" s="1"/>
  <c r="K30" i="2"/>
  <c r="K27" i="2"/>
  <c r="L27" i="2"/>
  <c r="M27" i="2" s="1"/>
  <c r="R26" i="2" s="1"/>
  <c r="L28" i="2"/>
  <c r="M28" i="2" s="1"/>
  <c r="R27" i="2" s="1"/>
  <c r="K28" i="2"/>
  <c r="L32" i="2"/>
  <c r="K32" i="2"/>
  <c r="L36" i="2"/>
  <c r="M36" i="2" s="1"/>
  <c r="T27" i="2" s="1"/>
  <c r="K36" i="2"/>
  <c r="K38" i="2"/>
  <c r="L38" i="2"/>
  <c r="M38" i="2" s="1"/>
  <c r="T29" i="2" s="1"/>
  <c r="K24" i="2"/>
  <c r="L24" i="2"/>
  <c r="L29" i="2"/>
  <c r="M29" i="2" s="1"/>
  <c r="R28" i="2" s="1"/>
  <c r="K29" i="2"/>
  <c r="K37" i="2"/>
  <c r="L37" i="2"/>
  <c r="M37" i="2" s="1"/>
  <c r="T28" i="2" s="1"/>
  <c r="L34" i="2"/>
  <c r="M34" i="2" s="1"/>
  <c r="S29" i="2" s="1"/>
  <c r="K34" i="2"/>
  <c r="K31" i="2"/>
  <c r="L31" i="2"/>
  <c r="L25" i="2"/>
  <c r="M25" i="2" s="1"/>
  <c r="Q28" i="2" s="1"/>
  <c r="K25" i="2"/>
  <c r="L33" i="2"/>
  <c r="M33" i="2" s="1"/>
  <c r="S28" i="2" s="1"/>
  <c r="K33" i="2"/>
  <c r="L7" i="2"/>
  <c r="M7" i="2" s="1"/>
  <c r="Q10" i="2" s="1"/>
  <c r="M26" i="2"/>
  <c r="Q29" i="2" s="1"/>
  <c r="M24" i="2"/>
  <c r="Q27" i="2" s="1"/>
  <c r="L13" i="2"/>
  <c r="M13" i="2" s="1"/>
  <c r="S8" i="2" s="1"/>
  <c r="L6" i="2"/>
  <c r="M6" i="2" s="1"/>
  <c r="Q9" i="2" s="1"/>
  <c r="L17" i="2"/>
  <c r="M17" i="2" s="1"/>
  <c r="T8" i="2" s="1"/>
  <c r="L18" i="2"/>
  <c r="M18" i="2" s="1"/>
  <c r="T9" i="2" s="1"/>
  <c r="L8" i="2"/>
  <c r="M8" i="2" s="1"/>
  <c r="Q11" i="2" s="1"/>
  <c r="L12" i="2"/>
  <c r="M12" i="2" s="1"/>
  <c r="R11" i="2" s="1"/>
  <c r="L16" i="2"/>
  <c r="M16" i="2" s="1"/>
  <c r="S11" i="2" s="1"/>
  <c r="L20" i="2"/>
  <c r="M20" i="2" s="1"/>
  <c r="T11" i="2" s="1"/>
  <c r="M31" i="2"/>
  <c r="S26" i="2" s="1"/>
  <c r="M35" i="2"/>
  <c r="T26" i="2" s="1"/>
  <c r="L9" i="2"/>
  <c r="M9" i="2" s="1"/>
  <c r="R8" i="2" s="1"/>
  <c r="L11" i="2"/>
  <c r="M11" i="2" s="1"/>
  <c r="R10" i="2" s="1"/>
  <c r="L15" i="2"/>
  <c r="M15" i="2" s="1"/>
  <c r="S10" i="2" s="1"/>
  <c r="L19" i="2"/>
  <c r="M19" i="2" s="1"/>
  <c r="T10" i="2" s="1"/>
  <c r="M32" i="2"/>
  <c r="S27" i="2" s="1"/>
  <c r="L10" i="2"/>
  <c r="M10" i="2" s="1"/>
  <c r="R9" i="2" s="1"/>
  <c r="L14" i="2"/>
  <c r="M14" i="2" s="1"/>
  <c r="S9" i="2" s="1"/>
</calcChain>
</file>

<file path=xl/sharedStrings.xml><?xml version="1.0" encoding="utf-8"?>
<sst xmlns="http://schemas.openxmlformats.org/spreadsheetml/2006/main" count="30" uniqueCount="15">
  <si>
    <t>Nodes</t>
  </si>
  <si>
    <t>Cores/Node</t>
  </si>
  <si>
    <t>Total cores</t>
  </si>
  <si>
    <t>run1 [sec]</t>
  </si>
  <si>
    <t>run2 [sec]</t>
  </si>
  <si>
    <t>run3 [sec]</t>
  </si>
  <si>
    <t>Median [sec]</t>
  </si>
  <si>
    <t>absolut speedup</t>
  </si>
  <si>
    <t>efficiency</t>
  </si>
  <si>
    <t>nodes</t>
  </si>
  <si>
    <t>cores</t>
  </si>
  <si>
    <t>Timesteps</t>
  </si>
  <si>
    <t>total size</t>
  </si>
  <si>
    <t>size</t>
  </si>
  <si>
    <t>updates/micro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</si>
</sst>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0.000"/>
    <numFmt numFmtId="169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168" fontId="0" fillId="0" borderId="0" xfId="0" applyNumberFormat="1"/>
    <xf numFmtId="169" fontId="0" fillId="0" borderId="0" xfId="0" applyNumberFormat="1"/>
    <xf numFmtId="0" fontId="0" fillId="0" borderId="0" xfId="0"/>
    <xf numFmtId="169" fontId="0" fillId="0" borderId="0" xfId="0" applyNumberFormat="1"/>
    <xf numFmtId="0" fontId="0" fillId="0" borderId="0" xfId="0"/>
    <xf numFmtId="168" fontId="0" fillId="0" borderId="0" xfId="0" applyNumberFormat="1"/>
    <xf numFmtId="16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Linear speedup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64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64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BFE-4B5F-8220-B66B2D0EA033}"/>
            </c:ext>
          </c:extLst>
        </c:ser>
        <c:ser>
          <c:idx val="0"/>
          <c:order val="1"/>
          <c:tx>
            <c:v>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(Task2!$F$6,Task2!$F$7,Task2!$F$8,Task2!$F$12,Task2!$F$16,Task2!$F$20)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(Task2!$L$6,Task2!$L$7,Task2!$L$8,Task2!$L$12,Task2!$L$16,Task2!$L$20)</c:f>
              <c:numCache>
                <c:formatCode>General</c:formatCode>
                <c:ptCount val="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4.1399999999999997</c:v>
                </c:pt>
                <c:pt idx="4">
                  <c:v>8.06</c:v>
                </c:pt>
                <c:pt idx="5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FE-4B5F-8220-B66B2D0EA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97160"/>
        <c:axId val="498897816"/>
      </c:scatterChart>
      <c:scatterChart>
        <c:scatterStyle val="smoothMarker"/>
        <c:varyColors val="0"/>
        <c:ser>
          <c:idx val="2"/>
          <c:order val="2"/>
          <c:tx>
            <c:v>Efficiency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(Task2!$F$6,Task2!$F$7,Task2!$F$8,Task2!$F$12,Task2!$F$16,Task2!$F$20)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(Task2!$M$6,Task2!$M$7,Task2!$M$8,Task2!$M$12,Task2!$M$16,Task2!$M$20)</c:f>
              <c:numCache>
                <c:formatCode>General</c:formatCode>
                <c:ptCount val="6"/>
                <c:pt idx="0">
                  <c:v>1.05</c:v>
                </c:pt>
                <c:pt idx="1">
                  <c:v>0.53</c:v>
                </c:pt>
                <c:pt idx="2">
                  <c:v>0.26</c:v>
                </c:pt>
                <c:pt idx="3">
                  <c:v>0.26</c:v>
                </c:pt>
                <c:pt idx="4">
                  <c:v>0.25</c:v>
                </c:pt>
                <c:pt idx="5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27-4057-97EE-7773B6214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75456"/>
        <c:axId val="294176440"/>
      </c:scatterChart>
      <c:valAx>
        <c:axId val="4988971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97816"/>
        <c:crosses val="autoZero"/>
        <c:crossBetween val="midCat"/>
        <c:majorUnit val="4"/>
      </c:valAx>
      <c:valAx>
        <c:axId val="498897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97160"/>
        <c:crosses val="autoZero"/>
        <c:crossBetween val="midCat"/>
      </c:valAx>
      <c:valAx>
        <c:axId val="29417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4175456"/>
        <c:crosses val="max"/>
        <c:crossBetween val="midCat"/>
      </c:valAx>
      <c:valAx>
        <c:axId val="29417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17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Linear speedup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64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64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D16-4BED-922C-9376D8CF85D7}"/>
            </c:ext>
          </c:extLst>
        </c:ser>
        <c:ser>
          <c:idx val="0"/>
          <c:order val="1"/>
          <c:tx>
            <c:v>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(Task2!$F$24,Task2!$F$25,Task2!$F$26,Task2!$F$30,Task2!$F$34,Task2!$F$38)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(Task2!$L$24,Task2!$L$25,Task2!$L$26,Task2!$L$30,Task2!$L$34,Task2!$L$38)</c:f>
              <c:numCache>
                <c:formatCode>General</c:formatCode>
                <c:ptCount val="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4.16</c:v>
                </c:pt>
                <c:pt idx="4">
                  <c:v>7.99</c:v>
                </c:pt>
                <c:pt idx="5">
                  <c:v>14.91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16-4BED-922C-9376D8CF8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97160"/>
        <c:axId val="498897816"/>
      </c:scatterChart>
      <c:scatterChart>
        <c:scatterStyle val="smoothMarker"/>
        <c:varyColors val="0"/>
        <c:ser>
          <c:idx val="2"/>
          <c:order val="2"/>
          <c:tx>
            <c:v>Efficiency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(Task2!$F$24,Task2!$F$25,Task2!$F$26,Task2!$F$30,Task2!$F$34,Task2!$F$38)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(Task2!$M$24,Task2!$M$25,Task2!$M$26,Task2!$M$30,Task2!$M$34,Task2!$M$38)</c:f>
              <c:numCache>
                <c:formatCode>General</c:formatCode>
                <c:ptCount val="6"/>
                <c:pt idx="0">
                  <c:v>1.05</c:v>
                </c:pt>
                <c:pt idx="1">
                  <c:v>0.53</c:v>
                </c:pt>
                <c:pt idx="2">
                  <c:v>0.26</c:v>
                </c:pt>
                <c:pt idx="3">
                  <c:v>0.26</c:v>
                </c:pt>
                <c:pt idx="4">
                  <c:v>0.25</c:v>
                </c:pt>
                <c:pt idx="5">
                  <c:v>0.23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16-4BED-922C-9376D8CF8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75456"/>
        <c:axId val="294176440"/>
      </c:scatterChart>
      <c:valAx>
        <c:axId val="4988971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97816"/>
        <c:crosses val="autoZero"/>
        <c:crossBetween val="midCat"/>
        <c:majorUnit val="4"/>
      </c:valAx>
      <c:valAx>
        <c:axId val="498897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97160"/>
        <c:crosses val="autoZero"/>
        <c:crossBetween val="midCat"/>
      </c:valAx>
      <c:valAx>
        <c:axId val="29417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4175456"/>
        <c:crosses val="max"/>
        <c:crossBetween val="midCat"/>
      </c:valAx>
      <c:valAx>
        <c:axId val="29417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17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Problem size 256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(Task2!$F$6,Task2!$F$7,Task2!$F$8,Task2!$F$12,Task2!$F$16,Task2!$F$20)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(Task2!$K$6,Task2!$K$7,Task2!$K$8,Task2!$K$12,Task2!$K$16,Task2!$K$20)</c:f>
              <c:numCache>
                <c:formatCode>General</c:formatCode>
                <c:ptCount val="6"/>
                <c:pt idx="0">
                  <c:v>35.08</c:v>
                </c:pt>
                <c:pt idx="1">
                  <c:v>35.090000000000003</c:v>
                </c:pt>
                <c:pt idx="2">
                  <c:v>35.01</c:v>
                </c:pt>
                <c:pt idx="3">
                  <c:v>69.13</c:v>
                </c:pt>
                <c:pt idx="4">
                  <c:v>134.57</c:v>
                </c:pt>
                <c:pt idx="5">
                  <c:v>264.81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F9-402B-946E-29D95130A4FF}"/>
            </c:ext>
          </c:extLst>
        </c:ser>
        <c:ser>
          <c:idx val="1"/>
          <c:order val="1"/>
          <c:tx>
            <c:v>Problem size 64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(Task2!$F$24,Task2!$F$25,Task2!$F$26,Task2!$F$30,Task2!$F$34,Task2!$F$38)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(Task2!$K$24,Task2!$K$25,Task2!$K$26,Task2!$K$30,Task2!$K$34,Task2!$K$38)</c:f>
              <c:numCache>
                <c:formatCode>General</c:formatCode>
                <c:ptCount val="6"/>
                <c:pt idx="0">
                  <c:v>35.950000000000003</c:v>
                </c:pt>
                <c:pt idx="1">
                  <c:v>35.950000000000003</c:v>
                </c:pt>
                <c:pt idx="2">
                  <c:v>35.97</c:v>
                </c:pt>
                <c:pt idx="3">
                  <c:v>71.16</c:v>
                </c:pt>
                <c:pt idx="4">
                  <c:v>136.54</c:v>
                </c:pt>
                <c:pt idx="5">
                  <c:v>254.87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F9-402B-946E-29D95130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40280"/>
        <c:axId val="725041920"/>
      </c:scatterChart>
      <c:valAx>
        <c:axId val="725040280"/>
        <c:scaling>
          <c:orientation val="minMax"/>
          <c:max val="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041920"/>
        <c:crosses val="autoZero"/>
        <c:crossBetween val="midCat"/>
        <c:majorUnit val="4"/>
      </c:valAx>
      <c:valAx>
        <c:axId val="7250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updates per microsecond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04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258534</xdr:colOff>
      <xdr:row>3</xdr:row>
      <xdr:rowOff>144236</xdr:rowOff>
    </xdr:from>
    <xdr:to>
      <xdr:col>27</xdr:col>
      <xdr:colOff>707570</xdr:colOff>
      <xdr:row>20</xdr:row>
      <xdr:rowOff>87087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6E04602-7AA8-4ED9-AEBE-16D62B999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276225</xdr:colOff>
      <xdr:row>25</xdr:row>
      <xdr:rowOff>85725</xdr:rowOff>
    </xdr:from>
    <xdr:to>
      <xdr:col>27</xdr:col>
      <xdr:colOff>725261</xdr:colOff>
      <xdr:row>42</xdr:row>
      <xdr:rowOff>28576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15AC7E2-A54D-4372-9949-8F28CD137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171450</xdr:colOff>
      <xdr:row>13</xdr:row>
      <xdr:rowOff>109537</xdr:rowOff>
    </xdr:from>
    <xdr:to>
      <xdr:col>34</xdr:col>
      <xdr:colOff>171450</xdr:colOff>
      <xdr:row>27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6354DB-1DCF-479E-A13B-AB530939E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5191-DED0-4708-AAFF-FAE309337683}">
  <dimension ref="A4:T38"/>
  <sheetViews>
    <sheetView tabSelected="1" zoomScale="85" zoomScaleNormal="85" workbookViewId="0">
      <selection activeCell="I21" sqref="I21"/>
    </sheetView>
  </sheetViews>
  <sheetFormatPr baseColWidth="10" defaultRowHeight="15" x14ac:dyDescent="0.25"/>
  <cols>
    <col min="9" max="9" width="12.7109375" customWidth="1"/>
    <col min="10" max="10" width="12.42578125" bestFit="1" customWidth="1"/>
    <col min="11" max="11" width="17.42578125" bestFit="1" customWidth="1"/>
    <col min="12" max="12" width="15.7109375" bestFit="1" customWidth="1"/>
  </cols>
  <sheetData>
    <row r="4" spans="1:20" x14ac:dyDescent="0.25">
      <c r="A4">
        <v>1000</v>
      </c>
      <c r="B4">
        <v>4096</v>
      </c>
      <c r="C4">
        <f>B4*B4</f>
        <v>16777216</v>
      </c>
      <c r="G4" s="4">
        <v>999.22699999999998</v>
      </c>
      <c r="H4" s="3">
        <v>1004.37</v>
      </c>
      <c r="I4" s="3">
        <v>1005.29</v>
      </c>
      <c r="J4">
        <f>MEDIAN(G4:I4)</f>
        <v>1004.37</v>
      </c>
      <c r="K4">
        <f>ROUND((A4*C4)/(J4*1000000),2)</f>
        <v>16.7</v>
      </c>
    </row>
    <row r="5" spans="1:20" x14ac:dyDescent="0.25">
      <c r="A5" t="s">
        <v>11</v>
      </c>
      <c r="B5" t="s">
        <v>13</v>
      </c>
      <c r="C5" t="s">
        <v>12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14</v>
      </c>
      <c r="L5" t="s">
        <v>7</v>
      </c>
      <c r="M5" t="s">
        <v>8</v>
      </c>
    </row>
    <row r="6" spans="1:20" x14ac:dyDescent="0.25">
      <c r="A6">
        <v>1000</v>
      </c>
      <c r="B6">
        <v>256</v>
      </c>
      <c r="C6">
        <f>B6*B6*B6</f>
        <v>16777216</v>
      </c>
      <c r="D6">
        <v>1</v>
      </c>
      <c r="E6">
        <v>2</v>
      </c>
      <c r="F6">
        <f>D6*E6</f>
        <v>2</v>
      </c>
      <c r="G6" s="8">
        <v>478.15899999999999</v>
      </c>
      <c r="H6" s="8">
        <v>478.97199999999998</v>
      </c>
      <c r="I6" s="8">
        <v>478.30799999999999</v>
      </c>
      <c r="J6">
        <f>MEDIAN(G6:I6)</f>
        <v>478.30799999999999</v>
      </c>
      <c r="K6">
        <f>ROUND((A6*C6)/(J6*1000000),2)</f>
        <v>35.08</v>
      </c>
      <c r="L6">
        <f t="shared" ref="L6:L20" si="0">ROUND($J$4/J6,2)</f>
        <v>2.1</v>
      </c>
      <c r="M6">
        <f t="shared" ref="M6:M20" si="1">ROUND(L6/F6,2)</f>
        <v>1.05</v>
      </c>
      <c r="S6" t="s">
        <v>9</v>
      </c>
    </row>
    <row r="7" spans="1:20" x14ac:dyDescent="0.25">
      <c r="A7">
        <v>1000</v>
      </c>
      <c r="B7">
        <v>256</v>
      </c>
      <c r="C7">
        <f t="shared" ref="C7:C20" si="2">B7*B7*B7</f>
        <v>16777216</v>
      </c>
      <c r="D7">
        <v>1</v>
      </c>
      <c r="E7">
        <v>4</v>
      </c>
      <c r="F7">
        <f t="shared" ref="F7:F20" si="3">D7*E7</f>
        <v>4</v>
      </c>
      <c r="G7" s="8">
        <v>478.05799999999999</v>
      </c>
      <c r="H7" s="8">
        <v>478.15699999999998</v>
      </c>
      <c r="I7" s="8">
        <v>478.05799999999999</v>
      </c>
      <c r="J7">
        <f t="shared" ref="J7:J20" si="4">MEDIAN(G7:I7)</f>
        <v>478.05799999999999</v>
      </c>
      <c r="K7">
        <f t="shared" ref="K7:K38" si="5">ROUND((A7*C7)/(J7*1000000),2)</f>
        <v>35.090000000000003</v>
      </c>
      <c r="L7">
        <f t="shared" si="0"/>
        <v>2.1</v>
      </c>
      <c r="M7">
        <f t="shared" si="1"/>
        <v>0.53</v>
      </c>
      <c r="Q7">
        <v>1</v>
      </c>
      <c r="R7">
        <v>2</v>
      </c>
      <c r="S7">
        <v>4</v>
      </c>
      <c r="T7">
        <v>8</v>
      </c>
    </row>
    <row r="8" spans="1:20" x14ac:dyDescent="0.25">
      <c r="A8">
        <v>1000</v>
      </c>
      <c r="B8">
        <v>256</v>
      </c>
      <c r="C8">
        <f t="shared" si="2"/>
        <v>16777216</v>
      </c>
      <c r="D8">
        <v>1</v>
      </c>
      <c r="E8">
        <v>8</v>
      </c>
      <c r="F8">
        <f t="shared" si="3"/>
        <v>8</v>
      </c>
      <c r="G8" s="8">
        <v>479.21699999999998</v>
      </c>
      <c r="H8" s="8">
        <v>479.37799999999999</v>
      </c>
      <c r="I8" s="8">
        <v>478.81599999999997</v>
      </c>
      <c r="J8">
        <f t="shared" si="4"/>
        <v>479.21699999999998</v>
      </c>
      <c r="K8">
        <f t="shared" si="5"/>
        <v>35.01</v>
      </c>
      <c r="L8">
        <f t="shared" si="0"/>
        <v>2.1</v>
      </c>
      <c r="M8">
        <f t="shared" si="1"/>
        <v>0.26</v>
      </c>
      <c r="P8">
        <v>1</v>
      </c>
      <c r="R8">
        <f>M9</f>
        <v>2.09</v>
      </c>
      <c r="S8">
        <f>M13</f>
        <v>2.06</v>
      </c>
      <c r="T8">
        <f>M17</f>
        <v>1.84</v>
      </c>
    </row>
    <row r="9" spans="1:20" x14ac:dyDescent="0.25">
      <c r="A9">
        <v>1000</v>
      </c>
      <c r="B9">
        <v>256</v>
      </c>
      <c r="C9">
        <f t="shared" si="2"/>
        <v>16777216</v>
      </c>
      <c r="D9">
        <v>2</v>
      </c>
      <c r="E9">
        <v>1</v>
      </c>
      <c r="F9">
        <f t="shared" si="3"/>
        <v>2</v>
      </c>
      <c r="G9" s="8">
        <v>241.078</v>
      </c>
      <c r="H9" s="8">
        <v>240.75700000000001</v>
      </c>
      <c r="I9" s="8">
        <v>241.01499999999999</v>
      </c>
      <c r="J9">
        <f t="shared" si="4"/>
        <v>241.01499999999999</v>
      </c>
      <c r="K9">
        <f t="shared" si="5"/>
        <v>69.61</v>
      </c>
      <c r="L9">
        <f t="shared" si="0"/>
        <v>4.17</v>
      </c>
      <c r="M9">
        <f t="shared" si="1"/>
        <v>2.09</v>
      </c>
      <c r="P9">
        <v>2</v>
      </c>
      <c r="Q9">
        <f>M6</f>
        <v>1.05</v>
      </c>
      <c r="R9">
        <f>M10</f>
        <v>1.03</v>
      </c>
      <c r="S9">
        <f>M14</f>
        <v>1.02</v>
      </c>
      <c r="T9">
        <f>M18</f>
        <v>0.97</v>
      </c>
    </row>
    <row r="10" spans="1:20" x14ac:dyDescent="0.25">
      <c r="A10">
        <v>1000</v>
      </c>
      <c r="B10">
        <v>256</v>
      </c>
      <c r="C10">
        <f t="shared" si="2"/>
        <v>16777216</v>
      </c>
      <c r="D10">
        <v>2</v>
      </c>
      <c r="E10">
        <v>2</v>
      </c>
      <c r="F10">
        <f t="shared" si="3"/>
        <v>4</v>
      </c>
      <c r="G10" s="8">
        <v>242.958</v>
      </c>
      <c r="H10" s="8">
        <v>243.06200000000001</v>
      </c>
      <c r="I10" s="8">
        <v>242.892</v>
      </c>
      <c r="J10">
        <f t="shared" si="4"/>
        <v>242.958</v>
      </c>
      <c r="K10">
        <f t="shared" si="5"/>
        <v>69.05</v>
      </c>
      <c r="L10">
        <f t="shared" si="0"/>
        <v>4.13</v>
      </c>
      <c r="M10">
        <f t="shared" si="1"/>
        <v>1.03</v>
      </c>
      <c r="O10" t="s">
        <v>10</v>
      </c>
      <c r="P10">
        <v>4</v>
      </c>
      <c r="Q10">
        <f>M7</f>
        <v>0.53</v>
      </c>
      <c r="R10">
        <f>M11</f>
        <v>0.52</v>
      </c>
      <c r="S10">
        <f>M15</f>
        <v>0.5</v>
      </c>
      <c r="T10">
        <f>M19</f>
        <v>0.47</v>
      </c>
    </row>
    <row r="11" spans="1:20" x14ac:dyDescent="0.25">
      <c r="A11">
        <v>1000</v>
      </c>
      <c r="B11">
        <v>256</v>
      </c>
      <c r="C11">
        <f t="shared" si="2"/>
        <v>16777216</v>
      </c>
      <c r="D11">
        <v>2</v>
      </c>
      <c r="E11">
        <v>4</v>
      </c>
      <c r="F11">
        <f t="shared" si="3"/>
        <v>8</v>
      </c>
      <c r="G11" s="9">
        <v>242.75899999999999</v>
      </c>
      <c r="H11" s="8">
        <v>242.714</v>
      </c>
      <c r="I11" s="8">
        <v>243.27099999999999</v>
      </c>
      <c r="J11">
        <f t="shared" si="4"/>
        <v>242.75899999999999</v>
      </c>
      <c r="K11">
        <f t="shared" si="5"/>
        <v>69.11</v>
      </c>
      <c r="L11">
        <f t="shared" si="0"/>
        <v>4.1399999999999997</v>
      </c>
      <c r="M11">
        <f t="shared" si="1"/>
        <v>0.52</v>
      </c>
      <c r="P11">
        <v>8</v>
      </c>
      <c r="Q11">
        <f>M8</f>
        <v>0.26</v>
      </c>
      <c r="R11">
        <f>M12</f>
        <v>0.26</v>
      </c>
      <c r="S11">
        <f>M16</f>
        <v>0.25</v>
      </c>
      <c r="T11">
        <f>M20</f>
        <v>0.25</v>
      </c>
    </row>
    <row r="12" spans="1:20" x14ac:dyDescent="0.25">
      <c r="A12">
        <v>1000</v>
      </c>
      <c r="B12">
        <v>256</v>
      </c>
      <c r="C12">
        <f t="shared" si="2"/>
        <v>16777216</v>
      </c>
      <c r="D12">
        <v>2</v>
      </c>
      <c r="E12">
        <v>8</v>
      </c>
      <c r="F12">
        <f t="shared" si="3"/>
        <v>16</v>
      </c>
      <c r="G12" s="8">
        <v>242.459</v>
      </c>
      <c r="H12" s="8">
        <v>242.84700000000001</v>
      </c>
      <c r="I12" s="8">
        <v>242.70699999999999</v>
      </c>
      <c r="J12">
        <f t="shared" si="4"/>
        <v>242.70699999999999</v>
      </c>
      <c r="K12">
        <f t="shared" si="5"/>
        <v>69.13</v>
      </c>
      <c r="L12">
        <f t="shared" si="0"/>
        <v>4.1399999999999997</v>
      </c>
      <c r="M12">
        <f t="shared" si="1"/>
        <v>0.26</v>
      </c>
    </row>
    <row r="13" spans="1:20" x14ac:dyDescent="0.25">
      <c r="A13">
        <v>1000</v>
      </c>
      <c r="B13">
        <v>256</v>
      </c>
      <c r="C13">
        <f t="shared" si="2"/>
        <v>16777216</v>
      </c>
      <c r="D13">
        <v>4</v>
      </c>
      <c r="E13">
        <v>1</v>
      </c>
      <c r="F13">
        <f t="shared" si="3"/>
        <v>4</v>
      </c>
      <c r="G13" s="8">
        <v>122.081</v>
      </c>
      <c r="H13" s="8">
        <v>122.26600000000001</v>
      </c>
      <c r="I13" s="8">
        <v>122.163</v>
      </c>
      <c r="J13">
        <f t="shared" si="4"/>
        <v>122.163</v>
      </c>
      <c r="K13">
        <f t="shared" si="5"/>
        <v>137.33000000000001</v>
      </c>
      <c r="L13">
        <f t="shared" si="0"/>
        <v>8.2200000000000006</v>
      </c>
      <c r="M13">
        <f t="shared" si="1"/>
        <v>2.06</v>
      </c>
    </row>
    <row r="14" spans="1:20" x14ac:dyDescent="0.25">
      <c r="A14">
        <v>1000</v>
      </c>
      <c r="B14">
        <v>256</v>
      </c>
      <c r="C14">
        <f t="shared" si="2"/>
        <v>16777216</v>
      </c>
      <c r="D14">
        <v>4</v>
      </c>
      <c r="E14">
        <v>2</v>
      </c>
      <c r="F14">
        <f t="shared" si="3"/>
        <v>8</v>
      </c>
      <c r="G14" s="8">
        <v>122.931</v>
      </c>
      <c r="H14" s="8">
        <v>122.916</v>
      </c>
      <c r="I14" s="8">
        <v>122.968</v>
      </c>
      <c r="J14">
        <f t="shared" si="4"/>
        <v>122.931</v>
      </c>
      <c r="K14">
        <f t="shared" si="5"/>
        <v>136.47999999999999</v>
      </c>
      <c r="L14">
        <f t="shared" si="0"/>
        <v>8.17</v>
      </c>
      <c r="M14">
        <f t="shared" si="1"/>
        <v>1.02</v>
      </c>
    </row>
    <row r="15" spans="1:20" x14ac:dyDescent="0.25">
      <c r="A15">
        <v>1000</v>
      </c>
      <c r="B15">
        <v>256</v>
      </c>
      <c r="C15">
        <f t="shared" si="2"/>
        <v>16777216</v>
      </c>
      <c r="D15">
        <v>4</v>
      </c>
      <c r="E15">
        <v>4</v>
      </c>
      <c r="F15">
        <f t="shared" si="3"/>
        <v>16</v>
      </c>
      <c r="G15" s="8">
        <v>124.773</v>
      </c>
      <c r="H15" s="8">
        <v>124.623</v>
      </c>
      <c r="I15" s="8">
        <v>124.81</v>
      </c>
      <c r="J15">
        <f t="shared" si="4"/>
        <v>124.773</v>
      </c>
      <c r="K15">
        <f t="shared" si="5"/>
        <v>134.46</v>
      </c>
      <c r="L15">
        <f t="shared" si="0"/>
        <v>8.0500000000000007</v>
      </c>
      <c r="M15">
        <f t="shared" si="1"/>
        <v>0.5</v>
      </c>
    </row>
    <row r="16" spans="1:20" x14ac:dyDescent="0.25">
      <c r="A16">
        <v>1000</v>
      </c>
      <c r="B16">
        <v>256</v>
      </c>
      <c r="C16">
        <f t="shared" si="2"/>
        <v>16777216</v>
      </c>
      <c r="D16">
        <v>4</v>
      </c>
      <c r="E16">
        <v>8</v>
      </c>
      <c r="F16">
        <f t="shared" si="3"/>
        <v>32</v>
      </c>
      <c r="G16" s="8">
        <v>124.904</v>
      </c>
      <c r="H16" s="8">
        <v>124.675</v>
      </c>
      <c r="I16" s="8">
        <v>124.613</v>
      </c>
      <c r="J16">
        <f t="shared" si="4"/>
        <v>124.675</v>
      </c>
      <c r="K16">
        <f t="shared" si="5"/>
        <v>134.57</v>
      </c>
      <c r="L16">
        <f t="shared" si="0"/>
        <v>8.06</v>
      </c>
      <c r="M16">
        <f t="shared" si="1"/>
        <v>0.25</v>
      </c>
    </row>
    <row r="17" spans="1:20" x14ac:dyDescent="0.25">
      <c r="A17">
        <v>1000</v>
      </c>
      <c r="B17">
        <v>256</v>
      </c>
      <c r="C17">
        <f t="shared" si="2"/>
        <v>16777216</v>
      </c>
      <c r="D17">
        <v>8</v>
      </c>
      <c r="E17">
        <v>1</v>
      </c>
      <c r="F17">
        <f t="shared" si="3"/>
        <v>8</v>
      </c>
      <c r="G17" s="10">
        <v>68.760599999999997</v>
      </c>
      <c r="H17" s="10">
        <v>68.063400000000001</v>
      </c>
      <c r="I17" s="10">
        <v>68.356499999999997</v>
      </c>
      <c r="J17">
        <f t="shared" si="4"/>
        <v>68.356499999999997</v>
      </c>
      <c r="K17">
        <f t="shared" si="5"/>
        <v>245.44</v>
      </c>
      <c r="L17">
        <f t="shared" si="0"/>
        <v>14.69</v>
      </c>
      <c r="M17">
        <f t="shared" si="1"/>
        <v>1.84</v>
      </c>
    </row>
    <row r="18" spans="1:20" x14ac:dyDescent="0.25">
      <c r="A18">
        <v>1000</v>
      </c>
      <c r="B18">
        <v>256</v>
      </c>
      <c r="C18">
        <f t="shared" si="2"/>
        <v>16777216</v>
      </c>
      <c r="D18">
        <v>8</v>
      </c>
      <c r="E18">
        <v>2</v>
      </c>
      <c r="F18">
        <f t="shared" si="3"/>
        <v>16</v>
      </c>
      <c r="G18" s="10">
        <v>65.754900000000006</v>
      </c>
      <c r="H18" s="10">
        <v>64.603200000000001</v>
      </c>
      <c r="I18" s="10">
        <v>64.756699999999995</v>
      </c>
      <c r="J18">
        <f t="shared" si="4"/>
        <v>64.756699999999995</v>
      </c>
      <c r="K18">
        <f t="shared" si="5"/>
        <v>259.08</v>
      </c>
      <c r="L18">
        <f t="shared" si="0"/>
        <v>15.51</v>
      </c>
      <c r="M18">
        <f t="shared" si="1"/>
        <v>0.97</v>
      </c>
    </row>
    <row r="19" spans="1:20" x14ac:dyDescent="0.25">
      <c r="A19">
        <v>1000</v>
      </c>
      <c r="B19">
        <v>256</v>
      </c>
      <c r="C19">
        <f t="shared" si="2"/>
        <v>16777216</v>
      </c>
      <c r="D19">
        <v>8</v>
      </c>
      <c r="E19">
        <v>4</v>
      </c>
      <c r="F19">
        <f t="shared" si="3"/>
        <v>32</v>
      </c>
      <c r="G19" s="10">
        <v>66.560500000000005</v>
      </c>
      <c r="H19" s="10">
        <v>66.460599999999999</v>
      </c>
      <c r="I19" s="10">
        <v>69.057900000000004</v>
      </c>
      <c r="J19">
        <f t="shared" si="4"/>
        <v>66.560500000000005</v>
      </c>
      <c r="K19">
        <f t="shared" si="5"/>
        <v>252.06</v>
      </c>
      <c r="L19">
        <f t="shared" si="0"/>
        <v>15.09</v>
      </c>
      <c r="M19">
        <f t="shared" si="1"/>
        <v>0.47</v>
      </c>
    </row>
    <row r="20" spans="1:20" x14ac:dyDescent="0.25">
      <c r="A20">
        <v>1000</v>
      </c>
      <c r="B20">
        <v>256</v>
      </c>
      <c r="C20">
        <f t="shared" si="2"/>
        <v>16777216</v>
      </c>
      <c r="D20">
        <v>8</v>
      </c>
      <c r="E20">
        <v>8</v>
      </c>
      <c r="F20">
        <f t="shared" si="3"/>
        <v>64</v>
      </c>
      <c r="G20" s="10">
        <v>63.35454</v>
      </c>
      <c r="H20" s="10">
        <v>63.943600000000004</v>
      </c>
      <c r="I20" s="5">
        <v>63.154600000000002</v>
      </c>
      <c r="J20">
        <f t="shared" si="4"/>
        <v>63.35454</v>
      </c>
      <c r="K20">
        <f t="shared" si="5"/>
        <v>264.81</v>
      </c>
      <c r="L20">
        <f t="shared" si="0"/>
        <v>15.85</v>
      </c>
      <c r="M20">
        <f t="shared" si="1"/>
        <v>0.25</v>
      </c>
    </row>
    <row r="22" spans="1:20" x14ac:dyDescent="0.25">
      <c r="A22">
        <v>10000</v>
      </c>
      <c r="B22">
        <v>512</v>
      </c>
      <c r="C22">
        <f>B22*B22</f>
        <v>262144</v>
      </c>
      <c r="G22" s="2">
        <v>153.34299999999999</v>
      </c>
      <c r="H22" s="2">
        <v>153.43799999999999</v>
      </c>
      <c r="I22" s="1">
        <v>152.88999999999999</v>
      </c>
      <c r="J22">
        <f>MEDIAN(G22:I22)</f>
        <v>153.34299999999999</v>
      </c>
      <c r="K22">
        <f t="shared" si="5"/>
        <v>17.100000000000001</v>
      </c>
    </row>
    <row r="23" spans="1:20" x14ac:dyDescent="0.25">
      <c r="A23" t="s">
        <v>11</v>
      </c>
      <c r="B23" t="s">
        <v>13</v>
      </c>
      <c r="C23" t="s">
        <v>12</v>
      </c>
      <c r="D23" t="s">
        <v>0</v>
      </c>
      <c r="E23" t="s">
        <v>1</v>
      </c>
      <c r="F23" t="s">
        <v>2</v>
      </c>
      <c r="G23" t="s">
        <v>3</v>
      </c>
      <c r="H23" t="s">
        <v>4</v>
      </c>
      <c r="I23" t="s">
        <v>5</v>
      </c>
      <c r="J23" t="s">
        <v>6</v>
      </c>
      <c r="K23" t="s">
        <v>14</v>
      </c>
      <c r="L23" t="s">
        <v>7</v>
      </c>
      <c r="M23" t="s">
        <v>8</v>
      </c>
    </row>
    <row r="24" spans="1:20" x14ac:dyDescent="0.25">
      <c r="A24">
        <v>10000</v>
      </c>
      <c r="B24">
        <v>64</v>
      </c>
      <c r="C24">
        <f>B24*B24*B24</f>
        <v>262144</v>
      </c>
      <c r="D24">
        <v>1</v>
      </c>
      <c r="E24">
        <v>2</v>
      </c>
      <c r="F24">
        <f>D24*E24</f>
        <v>2</v>
      </c>
      <c r="G24" s="6">
        <v>72.944699999999997</v>
      </c>
      <c r="H24" s="6">
        <v>72.771500000000003</v>
      </c>
      <c r="I24" s="6">
        <v>72.927099999999996</v>
      </c>
      <c r="J24">
        <f t="shared" ref="J24:J38" si="6">MEDIAN(G24:I24)</f>
        <v>72.927099999999996</v>
      </c>
      <c r="K24">
        <f t="shared" si="5"/>
        <v>35.950000000000003</v>
      </c>
      <c r="L24">
        <f t="shared" ref="L24:L38" si="7">ROUND($J$22/J24,2)</f>
        <v>2.1</v>
      </c>
      <c r="M24">
        <f t="shared" ref="M24:M38" si="8">ROUND(L24/F24,2)</f>
        <v>1.05</v>
      </c>
      <c r="N24">
        <v>2</v>
      </c>
      <c r="S24" t="s">
        <v>9</v>
      </c>
    </row>
    <row r="25" spans="1:20" x14ac:dyDescent="0.25">
      <c r="A25">
        <v>10000</v>
      </c>
      <c r="B25">
        <v>64</v>
      </c>
      <c r="C25">
        <f t="shared" ref="C25:C38" si="9">B25*B25*B25</f>
        <v>262144</v>
      </c>
      <c r="D25">
        <v>1</v>
      </c>
      <c r="E25">
        <v>4</v>
      </c>
      <c r="F25">
        <f t="shared" ref="F25:F38" si="10">D25*E25</f>
        <v>4</v>
      </c>
      <c r="G25" s="6">
        <v>72.913700000000006</v>
      </c>
      <c r="H25" s="6">
        <v>72.951499999999996</v>
      </c>
      <c r="I25" s="6">
        <v>72.798000000000002</v>
      </c>
      <c r="J25">
        <f t="shared" si="6"/>
        <v>72.913700000000006</v>
      </c>
      <c r="K25">
        <f t="shared" si="5"/>
        <v>35.950000000000003</v>
      </c>
      <c r="L25">
        <f t="shared" si="7"/>
        <v>2.1</v>
      </c>
      <c r="M25">
        <f t="shared" si="8"/>
        <v>0.53</v>
      </c>
      <c r="Q25">
        <v>1</v>
      </c>
      <c r="R25">
        <v>2</v>
      </c>
      <c r="S25">
        <v>4</v>
      </c>
      <c r="T25">
        <v>8</v>
      </c>
    </row>
    <row r="26" spans="1:20" x14ac:dyDescent="0.25">
      <c r="A26">
        <v>10000</v>
      </c>
      <c r="B26">
        <v>64</v>
      </c>
      <c r="C26">
        <f t="shared" si="9"/>
        <v>262144</v>
      </c>
      <c r="D26">
        <v>1</v>
      </c>
      <c r="E26">
        <v>8</v>
      </c>
      <c r="F26">
        <f t="shared" si="10"/>
        <v>8</v>
      </c>
      <c r="G26" s="6">
        <v>72.849500000000006</v>
      </c>
      <c r="H26" s="6">
        <v>72.942999999999998</v>
      </c>
      <c r="I26" s="6">
        <v>72.876300000000001</v>
      </c>
      <c r="J26">
        <f t="shared" si="6"/>
        <v>72.876300000000001</v>
      </c>
      <c r="K26">
        <f t="shared" si="5"/>
        <v>35.97</v>
      </c>
      <c r="L26">
        <f t="shared" si="7"/>
        <v>2.1</v>
      </c>
      <c r="M26">
        <f t="shared" si="8"/>
        <v>0.26</v>
      </c>
      <c r="P26">
        <v>1</v>
      </c>
      <c r="R26">
        <f>M27</f>
        <v>2.04</v>
      </c>
      <c r="S26">
        <f>M31</f>
        <v>1.87</v>
      </c>
      <c r="T26">
        <f>M35</f>
        <v>1.66</v>
      </c>
    </row>
    <row r="27" spans="1:20" x14ac:dyDescent="0.25">
      <c r="A27">
        <v>10000</v>
      </c>
      <c r="B27">
        <v>64</v>
      </c>
      <c r="C27">
        <f t="shared" si="9"/>
        <v>262144</v>
      </c>
      <c r="D27">
        <v>2</v>
      </c>
      <c r="E27">
        <v>1</v>
      </c>
      <c r="F27">
        <f t="shared" si="10"/>
        <v>2</v>
      </c>
      <c r="G27" s="6">
        <v>37.581800000000001</v>
      </c>
      <c r="H27" s="6">
        <v>37.677500000000002</v>
      </c>
      <c r="I27" s="6">
        <v>37.583500000000001</v>
      </c>
      <c r="J27">
        <f t="shared" si="6"/>
        <v>37.583500000000001</v>
      </c>
      <c r="K27">
        <f t="shared" si="5"/>
        <v>69.75</v>
      </c>
      <c r="L27">
        <f t="shared" si="7"/>
        <v>4.08</v>
      </c>
      <c r="M27">
        <f t="shared" si="8"/>
        <v>2.04</v>
      </c>
      <c r="P27">
        <v>2</v>
      </c>
      <c r="Q27">
        <f>M24</f>
        <v>1.05</v>
      </c>
      <c r="R27">
        <f>M28</f>
        <v>1.04</v>
      </c>
      <c r="S27">
        <f>M32</f>
        <v>0.97</v>
      </c>
      <c r="T27">
        <f>M36</f>
        <v>0.87</v>
      </c>
    </row>
    <row r="28" spans="1:20" x14ac:dyDescent="0.25">
      <c r="A28">
        <v>10000</v>
      </c>
      <c r="B28">
        <v>64</v>
      </c>
      <c r="C28">
        <f t="shared" si="9"/>
        <v>262144</v>
      </c>
      <c r="D28">
        <v>2</v>
      </c>
      <c r="E28">
        <v>2</v>
      </c>
      <c r="F28">
        <f t="shared" si="10"/>
        <v>4</v>
      </c>
      <c r="G28" s="6">
        <v>36.808</v>
      </c>
      <c r="H28" s="6">
        <v>36.832299999999996</v>
      </c>
      <c r="I28" s="6">
        <v>36.799399999999999</v>
      </c>
      <c r="J28">
        <f t="shared" si="6"/>
        <v>36.808</v>
      </c>
      <c r="K28">
        <f t="shared" si="5"/>
        <v>71.22</v>
      </c>
      <c r="L28">
        <f t="shared" si="7"/>
        <v>4.17</v>
      </c>
      <c r="M28">
        <f t="shared" si="8"/>
        <v>1.04</v>
      </c>
      <c r="O28" t="s">
        <v>10</v>
      </c>
      <c r="P28">
        <v>4</v>
      </c>
      <c r="Q28">
        <f>M25</f>
        <v>0.53</v>
      </c>
      <c r="R28">
        <f>M29</f>
        <v>0.52</v>
      </c>
      <c r="S28">
        <f>M33</f>
        <v>0.5</v>
      </c>
      <c r="T28">
        <f>M37</f>
        <v>0.43</v>
      </c>
    </row>
    <row r="29" spans="1:20" x14ac:dyDescent="0.25">
      <c r="A29">
        <v>10000</v>
      </c>
      <c r="B29">
        <v>64</v>
      </c>
      <c r="C29">
        <f t="shared" si="9"/>
        <v>262144</v>
      </c>
      <c r="D29">
        <v>2</v>
      </c>
      <c r="E29">
        <v>4</v>
      </c>
      <c r="F29">
        <f t="shared" si="10"/>
        <v>8</v>
      </c>
      <c r="G29" s="6">
        <v>36.834099999999999</v>
      </c>
      <c r="H29" s="6">
        <v>36.896799999999999</v>
      </c>
      <c r="I29" s="6">
        <v>36.7913</v>
      </c>
      <c r="J29">
        <f t="shared" si="6"/>
        <v>36.834099999999999</v>
      </c>
      <c r="K29">
        <f t="shared" si="5"/>
        <v>71.17</v>
      </c>
      <c r="L29">
        <f t="shared" si="7"/>
        <v>4.16</v>
      </c>
      <c r="M29">
        <f t="shared" si="8"/>
        <v>0.52</v>
      </c>
      <c r="P29">
        <v>8</v>
      </c>
      <c r="Q29">
        <f>M26</f>
        <v>0.26</v>
      </c>
      <c r="R29">
        <f>M30</f>
        <v>0.26</v>
      </c>
      <c r="S29">
        <f>M34</f>
        <v>0.25</v>
      </c>
      <c r="T29">
        <f>M38</f>
        <v>0.23</v>
      </c>
    </row>
    <row r="30" spans="1:20" x14ac:dyDescent="0.25">
      <c r="A30">
        <v>10000</v>
      </c>
      <c r="B30">
        <v>64</v>
      </c>
      <c r="C30">
        <f t="shared" si="9"/>
        <v>262144</v>
      </c>
      <c r="D30">
        <v>2</v>
      </c>
      <c r="E30">
        <v>8</v>
      </c>
      <c r="F30">
        <f t="shared" si="10"/>
        <v>16</v>
      </c>
      <c r="G30" s="6">
        <v>36.836199999999998</v>
      </c>
      <c r="H30" s="6">
        <v>36.816600000000001</v>
      </c>
      <c r="I30" s="6">
        <v>36.8431</v>
      </c>
      <c r="J30">
        <f t="shared" si="6"/>
        <v>36.836199999999998</v>
      </c>
      <c r="K30">
        <f t="shared" si="5"/>
        <v>71.16</v>
      </c>
      <c r="L30">
        <f t="shared" si="7"/>
        <v>4.16</v>
      </c>
      <c r="M30">
        <f t="shared" si="8"/>
        <v>0.26</v>
      </c>
    </row>
    <row r="31" spans="1:20" x14ac:dyDescent="0.25">
      <c r="A31">
        <v>10000</v>
      </c>
      <c r="B31">
        <v>64</v>
      </c>
      <c r="C31">
        <f t="shared" si="9"/>
        <v>262144</v>
      </c>
      <c r="D31">
        <v>4</v>
      </c>
      <c r="E31">
        <v>1</v>
      </c>
      <c r="F31">
        <f t="shared" si="10"/>
        <v>4</v>
      </c>
      <c r="G31" s="6">
        <v>20.5564</v>
      </c>
      <c r="H31" s="6">
        <v>20.576599999999999</v>
      </c>
      <c r="I31" s="6">
        <v>20.5473</v>
      </c>
      <c r="J31">
        <f t="shared" si="6"/>
        <v>20.5564</v>
      </c>
      <c r="K31">
        <f t="shared" si="5"/>
        <v>127.52</v>
      </c>
      <c r="L31">
        <f t="shared" si="7"/>
        <v>7.46</v>
      </c>
      <c r="M31">
        <f t="shared" si="8"/>
        <v>1.87</v>
      </c>
    </row>
    <row r="32" spans="1:20" x14ac:dyDescent="0.25">
      <c r="A32">
        <v>10000</v>
      </c>
      <c r="B32">
        <v>64</v>
      </c>
      <c r="C32">
        <f t="shared" si="9"/>
        <v>262144</v>
      </c>
      <c r="D32">
        <v>4</v>
      </c>
      <c r="E32">
        <v>2</v>
      </c>
      <c r="F32">
        <f t="shared" si="10"/>
        <v>8</v>
      </c>
      <c r="G32" s="6">
        <v>19.7303</v>
      </c>
      <c r="H32" s="6">
        <v>19.700600000000001</v>
      </c>
      <c r="I32" s="6">
        <v>19.7301</v>
      </c>
      <c r="J32">
        <f t="shared" si="6"/>
        <v>19.7301</v>
      </c>
      <c r="K32">
        <f t="shared" si="5"/>
        <v>132.87</v>
      </c>
      <c r="L32">
        <f t="shared" si="7"/>
        <v>7.77</v>
      </c>
      <c r="M32">
        <f t="shared" si="8"/>
        <v>0.97</v>
      </c>
    </row>
    <row r="33" spans="1:14" x14ac:dyDescent="0.25">
      <c r="A33">
        <v>10000</v>
      </c>
      <c r="B33">
        <v>64</v>
      </c>
      <c r="C33">
        <f t="shared" si="9"/>
        <v>262144</v>
      </c>
      <c r="D33">
        <v>4</v>
      </c>
      <c r="E33">
        <v>4</v>
      </c>
      <c r="F33">
        <f t="shared" si="10"/>
        <v>16</v>
      </c>
      <c r="G33" s="6">
        <v>19.207999999999998</v>
      </c>
      <c r="H33" s="6">
        <v>19.303799999999999</v>
      </c>
      <c r="I33" s="6">
        <v>19.192599999999999</v>
      </c>
      <c r="J33">
        <f t="shared" si="6"/>
        <v>19.207999999999998</v>
      </c>
      <c r="K33">
        <f t="shared" si="5"/>
        <v>136.47999999999999</v>
      </c>
      <c r="L33">
        <f t="shared" si="7"/>
        <v>7.98</v>
      </c>
      <c r="M33">
        <f t="shared" si="8"/>
        <v>0.5</v>
      </c>
    </row>
    <row r="34" spans="1:14" x14ac:dyDescent="0.25">
      <c r="A34">
        <v>10000</v>
      </c>
      <c r="B34">
        <v>64</v>
      </c>
      <c r="C34">
        <f t="shared" si="9"/>
        <v>262144</v>
      </c>
      <c r="D34">
        <v>4</v>
      </c>
      <c r="E34">
        <v>8</v>
      </c>
      <c r="F34">
        <f t="shared" si="10"/>
        <v>32</v>
      </c>
      <c r="G34" s="6">
        <v>19.185700000000001</v>
      </c>
      <c r="H34" s="6">
        <v>19.199300000000001</v>
      </c>
      <c r="I34" s="6">
        <v>19.208100000000002</v>
      </c>
      <c r="J34">
        <f t="shared" si="6"/>
        <v>19.199300000000001</v>
      </c>
      <c r="K34">
        <f t="shared" si="5"/>
        <v>136.54</v>
      </c>
      <c r="L34">
        <f t="shared" si="7"/>
        <v>7.99</v>
      </c>
      <c r="M34">
        <f t="shared" si="8"/>
        <v>0.25</v>
      </c>
    </row>
    <row r="35" spans="1:14" x14ac:dyDescent="0.25">
      <c r="A35">
        <v>10000</v>
      </c>
      <c r="B35">
        <v>64</v>
      </c>
      <c r="C35">
        <f t="shared" si="9"/>
        <v>262144</v>
      </c>
      <c r="D35">
        <v>8</v>
      </c>
      <c r="E35">
        <v>1</v>
      </c>
      <c r="F35">
        <f t="shared" si="10"/>
        <v>8</v>
      </c>
      <c r="G35" s="7">
        <v>11.604900000000001</v>
      </c>
      <c r="H35" s="7">
        <v>11.5768</v>
      </c>
      <c r="I35" s="7">
        <v>11.5707</v>
      </c>
      <c r="J35">
        <f t="shared" si="6"/>
        <v>11.5768</v>
      </c>
      <c r="K35">
        <f t="shared" si="5"/>
        <v>226.44</v>
      </c>
      <c r="L35">
        <f t="shared" si="7"/>
        <v>13.25</v>
      </c>
      <c r="M35">
        <f t="shared" si="8"/>
        <v>1.66</v>
      </c>
    </row>
    <row r="36" spans="1:14" x14ac:dyDescent="0.25">
      <c r="A36">
        <v>10000</v>
      </c>
      <c r="B36">
        <v>64</v>
      </c>
      <c r="C36">
        <f t="shared" si="9"/>
        <v>262144</v>
      </c>
      <c r="D36">
        <v>8</v>
      </c>
      <c r="E36">
        <v>2</v>
      </c>
      <c r="F36">
        <f t="shared" si="10"/>
        <v>16</v>
      </c>
      <c r="G36" s="7">
        <v>12.269600000000001</v>
      </c>
      <c r="H36" s="7">
        <v>11.069000000000001</v>
      </c>
      <c r="I36" s="7">
        <v>11.0769</v>
      </c>
      <c r="J36">
        <f t="shared" si="6"/>
        <v>11.0769</v>
      </c>
      <c r="K36">
        <f t="shared" si="5"/>
        <v>236.66</v>
      </c>
      <c r="L36">
        <f t="shared" si="7"/>
        <v>13.84</v>
      </c>
      <c r="M36">
        <f t="shared" si="8"/>
        <v>0.87</v>
      </c>
    </row>
    <row r="37" spans="1:14" x14ac:dyDescent="0.25">
      <c r="A37">
        <v>10000</v>
      </c>
      <c r="B37">
        <v>64</v>
      </c>
      <c r="C37">
        <f t="shared" si="9"/>
        <v>262144</v>
      </c>
      <c r="D37">
        <v>8</v>
      </c>
      <c r="E37">
        <v>4</v>
      </c>
      <c r="F37">
        <f t="shared" si="10"/>
        <v>32</v>
      </c>
      <c r="G37" s="7">
        <v>11.038</v>
      </c>
      <c r="H37" s="7">
        <v>11.073499999999999</v>
      </c>
      <c r="I37" s="7">
        <v>11.068099999999999</v>
      </c>
      <c r="J37">
        <f t="shared" si="6"/>
        <v>11.068099999999999</v>
      </c>
      <c r="K37">
        <f t="shared" si="5"/>
        <v>236.85</v>
      </c>
      <c r="L37">
        <f t="shared" si="7"/>
        <v>13.85</v>
      </c>
      <c r="M37">
        <f t="shared" si="8"/>
        <v>0.43</v>
      </c>
    </row>
    <row r="38" spans="1:14" x14ac:dyDescent="0.25">
      <c r="A38">
        <v>10000</v>
      </c>
      <c r="B38">
        <v>64</v>
      </c>
      <c r="C38">
        <f t="shared" si="9"/>
        <v>262144</v>
      </c>
      <c r="D38">
        <v>8</v>
      </c>
      <c r="E38">
        <v>8</v>
      </c>
      <c r="F38">
        <f t="shared" si="10"/>
        <v>64</v>
      </c>
      <c r="G38" s="6">
        <v>10.2852</v>
      </c>
      <c r="H38" s="6">
        <v>10.278600000000001</v>
      </c>
      <c r="I38" s="6">
        <v>10.294600000000001</v>
      </c>
      <c r="J38">
        <f t="shared" si="6"/>
        <v>10.2852</v>
      </c>
      <c r="K38">
        <f t="shared" si="5"/>
        <v>254.87</v>
      </c>
      <c r="L38">
        <f t="shared" si="7"/>
        <v>14.91</v>
      </c>
      <c r="M38">
        <f t="shared" si="8"/>
        <v>0.23</v>
      </c>
      <c r="N38">
        <v>64</v>
      </c>
    </row>
  </sheetData>
  <conditionalFormatting sqref="Q26:T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T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Wald</dc:creator>
  <cp:lastModifiedBy>Linus Wald</cp:lastModifiedBy>
  <dcterms:created xsi:type="dcterms:W3CDTF">2020-10-24T12:05:52Z</dcterms:created>
  <dcterms:modified xsi:type="dcterms:W3CDTF">2020-11-16T06:34:47Z</dcterms:modified>
</cp:coreProperties>
</file>