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M Repo\Info\"/>
    </mc:Choice>
  </mc:AlternateContent>
  <bookViews>
    <workbookView xWindow="0" yWindow="0" windowWidth="28800" windowHeight="12330"/>
  </bookViews>
  <sheets>
    <sheet name="Componen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7" i="1"/>
  <c r="E12" i="1"/>
  <c r="E11" i="1" l="1"/>
  <c r="D10" i="1"/>
  <c r="D13" i="1"/>
  <c r="D12" i="1"/>
  <c r="D11" i="1"/>
  <c r="D7" i="1" l="1"/>
  <c r="E10" i="1" l="1"/>
  <c r="E9" i="1" l="1"/>
  <c r="D9" i="1"/>
  <c r="E8" i="1"/>
  <c r="D8" i="1"/>
  <c r="E6" i="1"/>
  <c r="D6" i="1"/>
</calcChain>
</file>

<file path=xl/sharedStrings.xml><?xml version="1.0" encoding="utf-8"?>
<sst xmlns="http://schemas.openxmlformats.org/spreadsheetml/2006/main" count="24" uniqueCount="24">
  <si>
    <t>Cod componentă</t>
  </si>
  <si>
    <t>Descriere</t>
  </si>
  <si>
    <t>Link</t>
  </si>
  <si>
    <t>Datasheet</t>
  </si>
  <si>
    <t>Cantitate</t>
  </si>
  <si>
    <t>Preț [RON]</t>
  </si>
  <si>
    <t>Componente</t>
  </si>
  <si>
    <t>OPD-Q5620Y-BW</t>
  </si>
  <si>
    <t>Afişaj: LED; cu 7 segmente; 14,2mm; 0,56"; Nr.car: 4; galbenă; 8mcd</t>
  </si>
  <si>
    <t>Preț total [RON]</t>
  </si>
  <si>
    <t>BC847C.215</t>
  </si>
  <si>
    <t>Tranzistor: NPN; bipolar; 45V; 100mA; 250mW; SOT23</t>
  </si>
  <si>
    <t>BC857C.215</t>
  </si>
  <si>
    <t>Tranzistor: PNP; bipolar; 45V; 100mA; 200mW; SOT23</t>
  </si>
  <si>
    <t>TLE4946-2L</t>
  </si>
  <si>
    <t>Latch Hall de mare precizie</t>
  </si>
  <si>
    <t>EC11E12-15P30C-SW</t>
  </si>
  <si>
    <t>Codor: incremental; THT; 15imp/rotaţie; două semnale A şi B; 5mA</t>
  </si>
  <si>
    <t>LD-BZEN-1205</t>
  </si>
  <si>
    <t>Traductor de sunet: electromagnetic; fără generator încorporat</t>
  </si>
  <si>
    <t>DS18B20+</t>
  </si>
  <si>
    <t>Senzor temperatură; termometru digital; -55÷125°C; TO92; THT</t>
  </si>
  <si>
    <t>RK09K1130AAU</t>
  </si>
  <si>
    <t>Potenţiometru: axial; singură tură; 10kΩ; ±20%; 6mm; pt.PCB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</si>
</sst>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Times New Roman"/>
      <family val="2"/>
    </font>
    <font>
      <b/>
      <i/>
      <sz val="11"/>
      <color theme="1"/>
      <name val="Times New Roman"/>
      <family val="1"/>
    </font>
    <font>
      <b/>
      <i/>
      <sz val="18"/>
      <color theme="1"/>
      <name val="Times New Roman"/>
      <family val="1"/>
    </font>
    <font>
      <u/>
      <sz val="11"/>
      <color theme="10"/>
      <name val="Times New Roman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7" xfId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20" xfId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tabSelected="1" workbookViewId="0">
      <selection activeCell="E13" sqref="E13"/>
    </sheetView>
  </sheetViews>
  <sheetFormatPr defaultRowHeight="15" x14ac:dyDescent="0.25"/>
  <cols>
    <col min="2" max="2" width="20.5703125" style="1" bestFit="1" customWidth="1"/>
    <col min="3" max="3" width="61.140625" style="1" bestFit="1" customWidth="1"/>
    <col min="4" max="4" width="7.42578125" style="1" bestFit="1" customWidth="1"/>
    <col min="5" max="5" width="10.5703125" style="1" bestFit="1" customWidth="1"/>
    <col min="6" max="6" width="11.85546875" style="1" bestFit="1" customWidth="1"/>
    <col min="7" max="7" width="9.7109375" style="1" bestFit="1" customWidth="1"/>
  </cols>
  <sheetData>
    <row r="1" spans="2:11" ht="15.75" thickBot="1" x14ac:dyDescent="0.3"/>
    <row r="2" spans="2:11" ht="15.75" thickBot="1" x14ac:dyDescent="0.3">
      <c r="B2" s="20" t="s">
        <v>6</v>
      </c>
      <c r="C2" s="21"/>
      <c r="D2" s="21"/>
      <c r="E2" s="21"/>
      <c r="F2" s="21"/>
      <c r="G2" s="22"/>
      <c r="I2" s="26" t="s">
        <v>9</v>
      </c>
      <c r="J2" s="27"/>
      <c r="K2" s="28"/>
    </row>
    <row r="3" spans="2:11" ht="15.75" thickBot="1" x14ac:dyDescent="0.3">
      <c r="B3" s="23"/>
      <c r="C3" s="24"/>
      <c r="D3" s="24"/>
      <c r="E3" s="24"/>
      <c r="F3" s="24"/>
      <c r="G3" s="25"/>
      <c r="I3" s="26"/>
      <c r="J3" s="27"/>
      <c r="K3" s="28"/>
    </row>
    <row r="4" spans="2:11" ht="15.75" thickBot="1" x14ac:dyDescent="0.3">
      <c r="I4" s="29"/>
      <c r="J4" s="30"/>
      <c r="K4" s="31"/>
    </row>
    <row r="5" spans="2:11" ht="15.75" thickBot="1" x14ac:dyDescent="0.3">
      <c r="B5" s="2" t="s">
        <v>0</v>
      </c>
      <c r="C5" s="3" t="s">
        <v>1</v>
      </c>
      <c r="D5" s="3" t="s">
        <v>2</v>
      </c>
      <c r="E5" s="3" t="s">
        <v>3</v>
      </c>
      <c r="F5" s="3" t="s">
        <v>5</v>
      </c>
      <c r="G5" s="4" t="s">
        <v>4</v>
      </c>
    </row>
    <row r="6" spans="2:11" x14ac:dyDescent="0.25">
      <c r="B6" s="5" t="s">
        <v>7</v>
      </c>
      <c r="C6" s="6" t="s">
        <v>8</v>
      </c>
      <c r="D6" s="7" t="str">
        <f>HYPERLINK("https://www.tme.eu/ro/details/opd-q5620y-bw/afisaje-led-cvadruple/opto-plus-led-corp/","TME")</f>
        <v>TME</v>
      </c>
      <c r="E6" s="7" t="str">
        <f>HYPERLINK("https://www.tme.eu/Document/a899b6709c3c40525250f775302b35c1/OPD-Q5620Y-BW.pdf","Link")</f>
        <v>Link</v>
      </c>
      <c r="F6" s="6">
        <v>3.27</v>
      </c>
      <c r="G6" s="8">
        <v>1</v>
      </c>
    </row>
    <row r="7" spans="2:11" x14ac:dyDescent="0.25">
      <c r="B7" s="19" t="s">
        <v>16</v>
      </c>
      <c r="C7" s="10" t="s">
        <v>17</v>
      </c>
      <c r="D7" s="11" t="str">
        <f>HYPERLINK("https://www.tme.eu/ro/details/ec11e12-15p30c-sw/encodere-incrementale/sr-passives/","TME")</f>
        <v>TME</v>
      </c>
      <c r="E7" s="11" t="str">
        <f>HYPERLINK("https://www.tme.eu/Document/44e8c47524c4eb6c460cbc7fca5d0c53/EC11E12-15P30C-SW.pdf","Link")</f>
        <v>Link</v>
      </c>
      <c r="F7" s="10">
        <v>6.26</v>
      </c>
      <c r="G7" s="12">
        <v>1</v>
      </c>
    </row>
    <row r="8" spans="2:11" x14ac:dyDescent="0.25">
      <c r="B8" s="13" t="s">
        <v>10</v>
      </c>
      <c r="C8" s="14" t="s">
        <v>11</v>
      </c>
      <c r="D8" s="11" t="str">
        <f>HYPERLINK("https://www.tme.eu/ro/details/bc847c.215/tranzistori-smd-npn/nexperia/","TME")</f>
        <v>TME</v>
      </c>
      <c r="E8" s="11" t="str">
        <f>HYPERLINK("https://assets.nexperia.com/documents/data-sheet/BC847_SER.pdf","Link")</f>
        <v>Link</v>
      </c>
      <c r="F8" s="10">
        <v>0.15840000000000001</v>
      </c>
      <c r="G8" s="12">
        <v>12</v>
      </c>
    </row>
    <row r="9" spans="2:11" x14ac:dyDescent="0.25">
      <c r="B9" s="9" t="s">
        <v>12</v>
      </c>
      <c r="C9" s="10" t="s">
        <v>13</v>
      </c>
      <c r="D9" s="11" t="str">
        <f>HYPERLINK("https://www.tme.eu/ro/details/bc857c.215/tranzistori-smd-pnp/nexperia/","TME")</f>
        <v>TME</v>
      </c>
      <c r="E9" s="11" t="str">
        <f>HYPERLINK("https://assets.nexperia.com/documents/data-sheet/BC856_BC857_BC858.pdf","Link")</f>
        <v>Link</v>
      </c>
      <c r="F9" s="10">
        <v>0.15840000000000001</v>
      </c>
      <c r="G9" s="12">
        <v>5</v>
      </c>
    </row>
    <row r="10" spans="2:11" x14ac:dyDescent="0.25">
      <c r="B10" s="9" t="s">
        <v>14</v>
      </c>
      <c r="C10" s="10" t="s">
        <v>15</v>
      </c>
      <c r="D10" s="11" t="str">
        <f>HYPERLINK("https://ro.mouser.com/ProductDetail/Infineon-Technologies/TLE4946-2L?qs=sGAEpiMZZMvhQj7WZhFIAPDIuJuz6ELs2XiVbeCMsXM%3D","Mouser")</f>
        <v>Mouser</v>
      </c>
      <c r="E10" s="11" t="str">
        <f>HYPERLINK("https://www.infineon.com/dgdl/Infineon-TLE4946_2L-DS-v01_00-en.pdf?fileId=db3a304338ec6d390138fc8f905876d3","Link")</f>
        <v>Link</v>
      </c>
      <c r="F10" s="1">
        <v>3.76</v>
      </c>
      <c r="G10" s="12">
        <v>1</v>
      </c>
    </row>
    <row r="11" spans="2:11" x14ac:dyDescent="0.25">
      <c r="B11" s="9" t="s">
        <v>18</v>
      </c>
      <c r="C11" s="10" t="s">
        <v>19</v>
      </c>
      <c r="D11" s="11" t="str">
        <f>HYPERLINK("https://www.tme.eu/ro/details/ld-bzen-1205/semnaliz-acust-electromag-fara-gener/loudity/","TME")</f>
        <v>TME</v>
      </c>
      <c r="E11" s="11" t="str">
        <f>HYPERLINK("https://www.tme.eu/Document/f21095d16ba59bdbd6f5bf5f2f188c94/ld-bzen-1205.pdf","Link")</f>
        <v>Link</v>
      </c>
      <c r="F11" s="10">
        <v>1.6032999999999999</v>
      </c>
      <c r="G11" s="12">
        <v>1</v>
      </c>
    </row>
    <row r="12" spans="2:11" x14ac:dyDescent="0.25">
      <c r="B12" s="9" t="s">
        <v>20</v>
      </c>
      <c r="C12" s="10" t="s">
        <v>21</v>
      </c>
      <c r="D12" s="11" t="str">
        <f>HYPERLINK("https://www.tme.eu/ro/details/ds18b20+/traductor-de-temperatura/maxim-integrated/","TME")</f>
        <v>TME</v>
      </c>
      <c r="E12" s="11" t="str">
        <f>HYPERLINK("https://www.tme.eu/Document/dd11228ca818d1ed1f3029ea47fef609/DS18B20+.pdf","Link")</f>
        <v>Link</v>
      </c>
      <c r="F12" s="10">
        <v>7.26</v>
      </c>
      <c r="G12" s="12">
        <v>1</v>
      </c>
    </row>
    <row r="13" spans="2:11" ht="15.75" thickBot="1" x14ac:dyDescent="0.3">
      <c r="B13" s="15" t="s">
        <v>22</v>
      </c>
      <c r="C13" s="16" t="s">
        <v>23</v>
      </c>
      <c r="D13" s="17" t="str">
        <f>HYPERLINK("https://www.tme.eu/ro/details/rk09k1130aau/poten-axi-cu-pis-de-car-si-tura-uni/alps/","TME")</f>
        <v>TME</v>
      </c>
      <c r="E13" s="17" t="str">
        <f>HYPERLINK("https://www.tme.eu/Document/fb277d87df6cd625a5906cf03c82b793/ALPS_RK09K.PDF","Link")</f>
        <v>Link</v>
      </c>
      <c r="F13" s="16">
        <v>1.64</v>
      </c>
      <c r="G13" s="18">
        <v>1</v>
      </c>
    </row>
  </sheetData>
  <mergeCells count="3">
    <mergeCell ref="B2:G3"/>
    <mergeCell ref="I2:K3"/>
    <mergeCell ref="I4:K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Elekes Norbert</dc:creator>
  <cp:lastModifiedBy>Elekes Norbert</cp:lastModifiedBy>
  <dcterms:created xsi:type="dcterms:W3CDTF">2019-11-04T05:15:57Z</dcterms:created>
  <dcterms:modified xsi:type="dcterms:W3CDTF">2019-11-08T12:01:38Z</dcterms:modified>
</cp:coreProperties>
</file>