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educontreras/PycharmProjects/Quantitative-Finance/Strategist Project/"/>
    </mc:Choice>
  </mc:AlternateContent>
  <xr:revisionPtr revIDLastSave="0" documentId="13_ncr:1_{38013370-D5D1-9C42-8854-5E9AE8454718}" xr6:coauthVersionLast="47" xr6:coauthVersionMax="47" xr10:uidLastSave="{00000000-0000-0000-0000-000000000000}"/>
  <bookViews>
    <workbookView xWindow="-20" yWindow="500" windowWidth="28800" windowHeight="16400" activeTab="2" xr2:uid="{00000000-000D-0000-FFFF-FFFF00000000}"/>
  </bookViews>
  <sheets>
    <sheet name="Gov't bond yields" sheetId="1" r:id="rId1"/>
    <sheet name="Spreads, OAS, bp" sheetId="5" r:id="rId2"/>
    <sheet name="Plotting" sheetId="6" r:id="rId3"/>
    <sheet name="12M Correlations" sheetId="7" r:id="rId4"/>
  </sheets>
  <definedNames>
    <definedName name="_xlchart.v1.0" hidden="1">'Spreads, OAS, bp'!$M$2</definedName>
    <definedName name="_xlchart.v1.1" hidden="1">'Spreads, OAS, bp'!$M$3:$M$160</definedName>
    <definedName name="_xlchart.v1.10" hidden="1">'Spreads, OAS, bp'!$N$2</definedName>
    <definedName name="_xlchart.v1.11" hidden="1">'Spreads, OAS, bp'!$N$3:$N$160</definedName>
    <definedName name="_xlchart.v1.12" hidden="1">'Spreads, OAS, bp'!$M$2</definedName>
    <definedName name="_xlchart.v1.13" hidden="1">'Spreads, OAS, bp'!$M$3:$M$160</definedName>
    <definedName name="_xlchart.v1.14" hidden="1">'Spreads, OAS, bp'!$N$2</definedName>
    <definedName name="_xlchart.v1.15" hidden="1">'Spreads, OAS, bp'!$N$3:$N$160</definedName>
    <definedName name="_xlchart.v1.16" hidden="1">'Spreads, OAS, bp'!$M$2</definedName>
    <definedName name="_xlchart.v1.17" hidden="1">'Spreads, OAS, bp'!$M$3:$M$160</definedName>
    <definedName name="_xlchart.v1.18" hidden="1">'Spreads, OAS, bp'!$N$2</definedName>
    <definedName name="_xlchart.v1.19" hidden="1">'Spreads, OAS, bp'!$N$3:$N$160</definedName>
    <definedName name="_xlchart.v1.2" hidden="1">'Spreads, OAS, bp'!$N$2</definedName>
    <definedName name="_xlchart.v1.20" hidden="1">'Spreads, OAS, bp'!$M$2</definedName>
    <definedName name="_xlchart.v1.21" hidden="1">'Spreads, OAS, bp'!$M$3:$M$160</definedName>
    <definedName name="_xlchart.v1.22" hidden="1">'Spreads, OAS, bp'!$N$2</definedName>
    <definedName name="_xlchart.v1.23" hidden="1">'Spreads, OAS, bp'!$N$3:$N$160</definedName>
    <definedName name="_xlchart.v1.3" hidden="1">'Spreads, OAS, bp'!$N$3:$N$160</definedName>
    <definedName name="_xlchart.v1.4" hidden="1">'Spreads, OAS, bp'!$M$2</definedName>
    <definedName name="_xlchart.v1.5" hidden="1">'Spreads, OAS, bp'!$M$3:$M$160</definedName>
    <definedName name="_xlchart.v1.6" hidden="1">'Spreads, OAS, bp'!$N$2</definedName>
    <definedName name="_xlchart.v1.7" hidden="1">'Spreads, OAS, bp'!$N$3:$N$160</definedName>
    <definedName name="_xlchart.v1.8" hidden="1">'Spreads, OAS, bp'!$M$2</definedName>
    <definedName name="_xlchart.v1.9" hidden="1">'Spreads, OAS, bp'!$M$3:$M$160</definedName>
  </definedNames>
  <calcPr calcId="19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153" i="5" l="1"/>
  <c r="W154" i="5"/>
  <c r="W155" i="5"/>
  <c r="W156" i="5"/>
  <c r="W157" i="5"/>
  <c r="W158" i="5"/>
  <c r="W159" i="5"/>
  <c r="W160" i="5"/>
  <c r="W161" i="5"/>
  <c r="W4" i="5"/>
  <c r="W5" i="5"/>
  <c r="W6" i="5"/>
  <c r="W7" i="5"/>
  <c r="W8" i="5"/>
  <c r="W9" i="5"/>
  <c r="W10" i="5"/>
  <c r="W11" i="5"/>
  <c r="W12" i="5"/>
  <c r="W13" i="5"/>
  <c r="W14" i="5"/>
  <c r="W15" i="5"/>
  <c r="W16" i="5"/>
  <c r="W17" i="5"/>
  <c r="W18" i="5"/>
  <c r="W19" i="5"/>
  <c r="W20" i="5"/>
  <c r="W21" i="5"/>
  <c r="W22" i="5"/>
  <c r="W23" i="5"/>
  <c r="W24" i="5"/>
  <c r="W25" i="5"/>
  <c r="W26" i="5"/>
  <c r="W27" i="5"/>
  <c r="W28" i="5"/>
  <c r="W29" i="5"/>
  <c r="W30" i="5"/>
  <c r="W31" i="5"/>
  <c r="W32" i="5"/>
  <c r="W33" i="5"/>
  <c r="W34" i="5"/>
  <c r="W35" i="5"/>
  <c r="W36" i="5"/>
  <c r="W37" i="5"/>
  <c r="W38" i="5"/>
  <c r="W39" i="5"/>
  <c r="W40" i="5"/>
  <c r="W41" i="5"/>
  <c r="W42" i="5"/>
  <c r="W43" i="5"/>
  <c r="W44" i="5"/>
  <c r="W45" i="5"/>
  <c r="W46" i="5"/>
  <c r="W47" i="5"/>
  <c r="W48" i="5"/>
  <c r="W49" i="5"/>
  <c r="W50" i="5"/>
  <c r="W51" i="5"/>
  <c r="W52" i="5"/>
  <c r="W53" i="5"/>
  <c r="W54" i="5"/>
  <c r="W55" i="5"/>
  <c r="W56" i="5"/>
  <c r="W57" i="5"/>
  <c r="W58" i="5"/>
  <c r="W59" i="5"/>
  <c r="W60" i="5"/>
  <c r="W61" i="5"/>
  <c r="W62" i="5"/>
  <c r="W63" i="5"/>
  <c r="W64" i="5"/>
  <c r="W65" i="5"/>
  <c r="W66" i="5"/>
  <c r="W67" i="5"/>
  <c r="W68" i="5"/>
  <c r="W69" i="5"/>
  <c r="W70" i="5"/>
  <c r="W71" i="5"/>
  <c r="W72" i="5"/>
  <c r="W73" i="5"/>
  <c r="W74" i="5"/>
  <c r="W75" i="5"/>
  <c r="W76" i="5"/>
  <c r="W77" i="5"/>
  <c r="W78" i="5"/>
  <c r="W79" i="5"/>
  <c r="W80" i="5"/>
  <c r="W81" i="5"/>
  <c r="W82" i="5"/>
  <c r="W83" i="5"/>
  <c r="W84" i="5"/>
  <c r="W85" i="5"/>
  <c r="W86" i="5"/>
  <c r="W87" i="5"/>
  <c r="W88" i="5"/>
  <c r="W89" i="5"/>
  <c r="W90" i="5"/>
  <c r="W91" i="5"/>
  <c r="W92" i="5"/>
  <c r="W93" i="5"/>
  <c r="W94" i="5"/>
  <c r="W95" i="5"/>
  <c r="W96" i="5"/>
  <c r="W97" i="5"/>
  <c r="W98" i="5"/>
  <c r="W99" i="5"/>
  <c r="W100" i="5"/>
  <c r="W101" i="5"/>
  <c r="W102" i="5"/>
  <c r="W103" i="5"/>
  <c r="W104" i="5"/>
  <c r="W105" i="5"/>
  <c r="W106" i="5"/>
  <c r="W107" i="5"/>
  <c r="W108" i="5"/>
  <c r="W109" i="5"/>
  <c r="W110" i="5"/>
  <c r="W111" i="5"/>
  <c r="W112" i="5"/>
  <c r="W113" i="5"/>
  <c r="W114" i="5"/>
  <c r="W115" i="5"/>
  <c r="W116" i="5"/>
  <c r="W117" i="5"/>
  <c r="W118" i="5"/>
  <c r="W119" i="5"/>
  <c r="W120" i="5"/>
  <c r="W121" i="5"/>
  <c r="W122" i="5"/>
  <c r="W123" i="5"/>
  <c r="W124" i="5"/>
  <c r="W125" i="5"/>
  <c r="W126" i="5"/>
  <c r="W127" i="5"/>
  <c r="W128" i="5"/>
  <c r="W129" i="5"/>
  <c r="W130" i="5"/>
  <c r="W131" i="5"/>
  <c r="W132" i="5"/>
  <c r="W133" i="5"/>
  <c r="W134" i="5"/>
  <c r="W135" i="5"/>
  <c r="W136" i="5"/>
  <c r="W137" i="5"/>
  <c r="W138" i="5"/>
  <c r="W139" i="5"/>
  <c r="W140" i="5"/>
  <c r="W141" i="5"/>
  <c r="W142" i="5"/>
  <c r="W143" i="5"/>
  <c r="W144" i="5"/>
  <c r="W145" i="5"/>
  <c r="W146" i="5"/>
  <c r="W147" i="5"/>
  <c r="W148" i="5"/>
  <c r="W149" i="5"/>
  <c r="W150" i="5"/>
  <c r="W151" i="5"/>
  <c r="W152" i="5"/>
  <c r="W3" i="5"/>
  <c r="V4" i="5"/>
  <c r="V5" i="5"/>
  <c r="V6" i="5"/>
  <c r="V7" i="5"/>
  <c r="V8" i="5"/>
  <c r="V9" i="5"/>
  <c r="V10" i="5"/>
  <c r="V11" i="5"/>
  <c r="V12" i="5"/>
  <c r="V13" i="5"/>
  <c r="V14" i="5"/>
  <c r="V15" i="5"/>
  <c r="V16" i="5"/>
  <c r="V17" i="5"/>
  <c r="V18" i="5"/>
  <c r="V19" i="5"/>
  <c r="V20" i="5"/>
  <c r="V21" i="5"/>
  <c r="V22" i="5"/>
  <c r="V23" i="5"/>
  <c r="V24" i="5"/>
  <c r="V25" i="5"/>
  <c r="V26" i="5"/>
  <c r="V27" i="5"/>
  <c r="V28" i="5"/>
  <c r="V29" i="5"/>
  <c r="V30" i="5"/>
  <c r="V31" i="5"/>
  <c r="V32" i="5"/>
  <c r="V33" i="5"/>
  <c r="V34" i="5"/>
  <c r="V35" i="5"/>
  <c r="V36" i="5"/>
  <c r="V37" i="5"/>
  <c r="V38" i="5"/>
  <c r="V39" i="5"/>
  <c r="V40" i="5"/>
  <c r="V41" i="5"/>
  <c r="V42" i="5"/>
  <c r="V43" i="5"/>
  <c r="V44" i="5"/>
  <c r="V45" i="5"/>
  <c r="V46" i="5"/>
  <c r="V47" i="5"/>
  <c r="V48" i="5"/>
  <c r="V49" i="5"/>
  <c r="V50" i="5"/>
  <c r="V51" i="5"/>
  <c r="V52" i="5"/>
  <c r="V53" i="5"/>
  <c r="V54" i="5"/>
  <c r="V55" i="5"/>
  <c r="V56" i="5"/>
  <c r="V57" i="5"/>
  <c r="V58" i="5"/>
  <c r="V59" i="5"/>
  <c r="V60" i="5"/>
  <c r="V61" i="5"/>
  <c r="V62" i="5"/>
  <c r="V63" i="5"/>
  <c r="V64" i="5"/>
  <c r="V65" i="5"/>
  <c r="V66" i="5"/>
  <c r="V67" i="5"/>
  <c r="V68" i="5"/>
  <c r="V69" i="5"/>
  <c r="V70" i="5"/>
  <c r="V71" i="5"/>
  <c r="V72" i="5"/>
  <c r="V73" i="5"/>
  <c r="V74" i="5"/>
  <c r="V75" i="5"/>
  <c r="V76" i="5"/>
  <c r="V77" i="5"/>
  <c r="V78" i="5"/>
  <c r="V79" i="5"/>
  <c r="V80" i="5"/>
  <c r="V81" i="5"/>
  <c r="V82" i="5"/>
  <c r="V83" i="5"/>
  <c r="V84" i="5"/>
  <c r="V85" i="5"/>
  <c r="V86" i="5"/>
  <c r="V87" i="5"/>
  <c r="V88" i="5"/>
  <c r="V89" i="5"/>
  <c r="V90" i="5"/>
  <c r="V91" i="5"/>
  <c r="V92" i="5"/>
  <c r="V93" i="5"/>
  <c r="V94" i="5"/>
  <c r="V95" i="5"/>
  <c r="V96" i="5"/>
  <c r="V97" i="5"/>
  <c r="V98" i="5"/>
  <c r="V99" i="5"/>
  <c r="V100" i="5"/>
  <c r="V101" i="5"/>
  <c r="V102" i="5"/>
  <c r="V103" i="5"/>
  <c r="V104" i="5"/>
  <c r="V105" i="5"/>
  <c r="V106" i="5"/>
  <c r="V107" i="5"/>
  <c r="V108" i="5"/>
  <c r="V109" i="5"/>
  <c r="V110" i="5"/>
  <c r="V111" i="5"/>
  <c r="V112" i="5"/>
  <c r="V113" i="5"/>
  <c r="V114" i="5"/>
  <c r="V115" i="5"/>
  <c r="V116" i="5"/>
  <c r="V117" i="5"/>
  <c r="V118" i="5"/>
  <c r="V119" i="5"/>
  <c r="V120" i="5"/>
  <c r="V121" i="5"/>
  <c r="V122" i="5"/>
  <c r="V123" i="5"/>
  <c r="V124" i="5"/>
  <c r="V125" i="5"/>
  <c r="V126" i="5"/>
  <c r="V127" i="5"/>
  <c r="V128" i="5"/>
  <c r="V129" i="5"/>
  <c r="V130" i="5"/>
  <c r="V131" i="5"/>
  <c r="V132" i="5"/>
  <c r="V133" i="5"/>
  <c r="V134" i="5"/>
  <c r="V135" i="5"/>
  <c r="V136" i="5"/>
  <c r="V137" i="5"/>
  <c r="V138" i="5"/>
  <c r="V139" i="5"/>
  <c r="V140" i="5"/>
  <c r="V141" i="5"/>
  <c r="V142" i="5"/>
  <c r="V143" i="5"/>
  <c r="V144" i="5"/>
  <c r="V145" i="5"/>
  <c r="V146" i="5"/>
  <c r="V147" i="5"/>
  <c r="V148" i="5"/>
  <c r="V149" i="5"/>
  <c r="V150" i="5"/>
  <c r="V151" i="5"/>
  <c r="V152" i="5"/>
  <c r="V3" i="5"/>
  <c r="T3" i="5"/>
  <c r="S3" i="5"/>
  <c r="Q3" i="5"/>
  <c r="P3" i="5"/>
  <c r="N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80" i="5"/>
  <c r="N81" i="5"/>
  <c r="N82" i="5"/>
  <c r="N83" i="5"/>
  <c r="N84" i="5"/>
  <c r="N85" i="5"/>
  <c r="N86" i="5"/>
  <c r="N87" i="5"/>
  <c r="N88" i="5"/>
  <c r="N89" i="5"/>
  <c r="N90" i="5"/>
  <c r="N91" i="5"/>
  <c r="N92" i="5"/>
  <c r="N93" i="5"/>
  <c r="N94" i="5"/>
  <c r="N95" i="5"/>
  <c r="N96" i="5"/>
  <c r="N97" i="5"/>
  <c r="N98" i="5"/>
  <c r="N99" i="5"/>
  <c r="N100" i="5"/>
  <c r="N101" i="5"/>
  <c r="N102" i="5"/>
  <c r="N103" i="5"/>
  <c r="N104" i="5"/>
  <c r="N105" i="5"/>
  <c r="N106" i="5"/>
  <c r="N107" i="5"/>
  <c r="N108" i="5"/>
  <c r="N109" i="5"/>
  <c r="N110" i="5"/>
  <c r="N111" i="5"/>
  <c r="N112" i="5"/>
  <c r="N113" i="5"/>
  <c r="N114" i="5"/>
  <c r="N115" i="5"/>
  <c r="N116" i="5"/>
  <c r="N117" i="5"/>
  <c r="N118" i="5"/>
  <c r="N119" i="5"/>
  <c r="N120" i="5"/>
  <c r="N121" i="5"/>
  <c r="N122" i="5"/>
  <c r="N123" i="5"/>
  <c r="N124" i="5"/>
  <c r="N125" i="5"/>
  <c r="N126" i="5"/>
  <c r="N127" i="5"/>
  <c r="N128" i="5"/>
  <c r="N129" i="5"/>
  <c r="N130" i="5"/>
  <c r="N131" i="5"/>
  <c r="N132" i="5"/>
  <c r="N133" i="5"/>
  <c r="N134" i="5"/>
  <c r="N135" i="5"/>
  <c r="N136" i="5"/>
  <c r="N137" i="5"/>
  <c r="N138" i="5"/>
  <c r="N139" i="5"/>
  <c r="N140" i="5"/>
  <c r="N141" i="5"/>
  <c r="N142" i="5"/>
  <c r="N143" i="5"/>
  <c r="N144" i="5"/>
  <c r="N145" i="5"/>
  <c r="N146" i="5"/>
  <c r="N147" i="5"/>
  <c r="N148" i="5"/>
  <c r="N149" i="5"/>
  <c r="N150" i="5"/>
  <c r="N151" i="5"/>
  <c r="N152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103" i="5"/>
  <c r="M104" i="5"/>
  <c r="M105" i="5"/>
  <c r="M106" i="5"/>
  <c r="M107" i="5"/>
  <c r="M108" i="5"/>
  <c r="M109" i="5"/>
  <c r="M110" i="5"/>
  <c r="M111" i="5"/>
  <c r="M112" i="5"/>
  <c r="M113" i="5"/>
  <c r="M114" i="5"/>
  <c r="M115" i="5"/>
  <c r="M116" i="5"/>
  <c r="M117" i="5"/>
  <c r="M118" i="5"/>
  <c r="M119" i="5"/>
  <c r="M120" i="5"/>
  <c r="M121" i="5"/>
  <c r="M122" i="5"/>
  <c r="M123" i="5"/>
  <c r="M124" i="5"/>
  <c r="M125" i="5"/>
  <c r="M126" i="5"/>
  <c r="M127" i="5"/>
  <c r="M128" i="5"/>
  <c r="M129" i="5"/>
  <c r="M130" i="5"/>
  <c r="M131" i="5"/>
  <c r="M132" i="5"/>
  <c r="M133" i="5"/>
  <c r="M134" i="5"/>
  <c r="M135" i="5"/>
  <c r="M136" i="5"/>
  <c r="M137" i="5"/>
  <c r="M138" i="5"/>
  <c r="M139" i="5"/>
  <c r="M140" i="5"/>
  <c r="M141" i="5"/>
  <c r="M142" i="5"/>
  <c r="M143" i="5"/>
  <c r="M144" i="5"/>
  <c r="M145" i="5"/>
  <c r="M146" i="5"/>
  <c r="M147" i="5"/>
  <c r="M148" i="5"/>
  <c r="M149" i="5"/>
  <c r="M150" i="5"/>
  <c r="M151" i="5"/>
  <c r="M152" i="5"/>
  <c r="M153" i="5"/>
  <c r="M154" i="5"/>
  <c r="M155" i="5"/>
  <c r="M156" i="5"/>
  <c r="M157" i="5"/>
  <c r="M158" i="5"/>
  <c r="M159" i="5"/>
  <c r="M160" i="5"/>
  <c r="M3" i="5"/>
  <c r="C2" i="7"/>
  <c r="C146" i="7"/>
  <c r="C145" i="7"/>
  <c r="C144" i="7"/>
  <c r="C143" i="7"/>
  <c r="C142" i="7"/>
  <c r="C141" i="7"/>
  <c r="C140" i="7"/>
  <c r="C139" i="7"/>
  <c r="C138" i="7"/>
  <c r="C137" i="7"/>
  <c r="C136" i="7"/>
  <c r="C135" i="7"/>
  <c r="C134" i="7"/>
  <c r="C133" i="7"/>
  <c r="C132" i="7"/>
  <c r="C131" i="7"/>
  <c r="C130" i="7"/>
  <c r="C129" i="7"/>
  <c r="C128" i="7"/>
  <c r="C127" i="7"/>
  <c r="C126" i="7"/>
  <c r="C125" i="7"/>
  <c r="C124" i="7"/>
  <c r="C123" i="7"/>
  <c r="C122" i="7"/>
  <c r="C121" i="7"/>
  <c r="C120" i="7"/>
  <c r="C119" i="7"/>
  <c r="C118" i="7"/>
  <c r="C117" i="7"/>
  <c r="C116" i="7"/>
  <c r="C115" i="7"/>
  <c r="C114" i="7"/>
  <c r="C113" i="7"/>
  <c r="C112" i="7"/>
  <c r="C111" i="7"/>
  <c r="C110" i="7"/>
  <c r="C109" i="7"/>
  <c r="C108" i="7"/>
  <c r="C107" i="7"/>
  <c r="C106" i="7"/>
  <c r="C105" i="7"/>
  <c r="C104" i="7"/>
  <c r="C103" i="7"/>
  <c r="C102" i="7"/>
  <c r="C101" i="7"/>
  <c r="C100" i="7"/>
  <c r="C99" i="7"/>
  <c r="C98" i="7"/>
  <c r="C97" i="7"/>
  <c r="C96" i="7"/>
  <c r="C95" i="7"/>
  <c r="C94" i="7"/>
  <c r="C93" i="7"/>
  <c r="C92" i="7"/>
  <c r="C91" i="7"/>
  <c r="C90" i="7"/>
  <c r="C89" i="7"/>
  <c r="C88" i="7"/>
  <c r="C87" i="7"/>
  <c r="C86" i="7"/>
  <c r="C85" i="7"/>
  <c r="C84" i="7"/>
  <c r="C83" i="7"/>
  <c r="C82" i="7"/>
  <c r="C80" i="7"/>
  <c r="C79" i="7"/>
  <c r="C78" i="7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44" i="7"/>
  <c r="C50" i="7"/>
  <c r="C49" i="7"/>
  <c r="C48" i="7"/>
  <c r="C46" i="7"/>
  <c r="C45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30" i="7"/>
  <c r="C47" i="7"/>
  <c r="C81" i="7"/>
  <c r="M159" i="1"/>
  <c r="N151" i="1" s="1"/>
  <c r="M158" i="1"/>
  <c r="N150" i="1" s="1"/>
  <c r="K9" i="5"/>
  <c r="K7" i="5"/>
  <c r="K6" i="5"/>
  <c r="K5" i="5"/>
  <c r="K4" i="5"/>
  <c r="K8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P17" i="1"/>
  <c r="P18" i="1"/>
  <c r="P19" i="1"/>
  <c r="P27" i="1"/>
  <c r="P28" i="1"/>
  <c r="P29" i="1"/>
  <c r="P34" i="1"/>
  <c r="P67" i="1"/>
  <c r="P68" i="1"/>
  <c r="P76" i="1"/>
  <c r="P77" i="1"/>
  <c r="P78" i="1"/>
  <c r="P79" i="1"/>
  <c r="P91" i="1"/>
  <c r="P92" i="1"/>
  <c r="P93" i="1"/>
  <c r="P101" i="1"/>
  <c r="P102" i="1"/>
  <c r="P103" i="1"/>
  <c r="P107" i="1"/>
  <c r="P115" i="1"/>
  <c r="P116" i="1"/>
  <c r="P117" i="1"/>
  <c r="P118" i="1"/>
  <c r="P131" i="1"/>
  <c r="P132" i="1"/>
  <c r="P140" i="1"/>
  <c r="P141" i="1"/>
  <c r="P142" i="1"/>
  <c r="P143" i="1"/>
  <c r="P155" i="1"/>
  <c r="P156" i="1"/>
  <c r="P157" i="1"/>
  <c r="P159" i="1"/>
  <c r="M46" i="1"/>
  <c r="N38" i="1" s="1"/>
  <c r="M45" i="1"/>
  <c r="M44" i="1"/>
  <c r="N36" i="1" s="1"/>
  <c r="M43" i="1"/>
  <c r="P43" i="1" s="1"/>
  <c r="M42" i="1"/>
  <c r="P42" i="1" s="1"/>
  <c r="M39" i="1"/>
  <c r="P39" i="1" s="1"/>
  <c r="M38" i="1"/>
  <c r="P38" i="1" s="1"/>
  <c r="M37" i="1"/>
  <c r="N29" i="1" s="1"/>
  <c r="M62" i="1"/>
  <c r="N54" i="1" s="1"/>
  <c r="M5" i="1"/>
  <c r="M60" i="1"/>
  <c r="N52" i="1" s="1"/>
  <c r="M40" i="1"/>
  <c r="N32" i="1" s="1"/>
  <c r="M41" i="1"/>
  <c r="P41" i="1" s="1"/>
  <c r="M47" i="1"/>
  <c r="P47" i="1" s="1"/>
  <c r="M48" i="1"/>
  <c r="M49" i="1"/>
  <c r="N41" i="1" s="1"/>
  <c r="M50" i="1"/>
  <c r="P50" i="1" s="1"/>
  <c r="M51" i="1"/>
  <c r="P51" i="1" s="1"/>
  <c r="M52" i="1"/>
  <c r="P52" i="1" s="1"/>
  <c r="M53" i="1"/>
  <c r="P53" i="1" s="1"/>
  <c r="M54" i="1"/>
  <c r="P54" i="1" s="1"/>
  <c r="M55" i="1"/>
  <c r="P55" i="1" s="1"/>
  <c r="M56" i="1"/>
  <c r="M57" i="1"/>
  <c r="N49" i="1" s="1"/>
  <c r="M58" i="1"/>
  <c r="P58" i="1" s="1"/>
  <c r="M59" i="1"/>
  <c r="P59" i="1" s="1"/>
  <c r="M61" i="1"/>
  <c r="N53" i="1" s="1"/>
  <c r="M63" i="1"/>
  <c r="N55" i="1" s="1"/>
  <c r="M64" i="1"/>
  <c r="P64" i="1" s="1"/>
  <c r="M65" i="1"/>
  <c r="P65" i="1" s="1"/>
  <c r="M66" i="1"/>
  <c r="M67" i="1"/>
  <c r="N59" i="1" s="1"/>
  <c r="M68" i="1"/>
  <c r="N60" i="1" s="1"/>
  <c r="M69" i="1"/>
  <c r="N61" i="1" s="1"/>
  <c r="M70" i="1"/>
  <c r="P70" i="1" s="1"/>
  <c r="M71" i="1"/>
  <c r="P71" i="1" s="1"/>
  <c r="M72" i="1"/>
  <c r="P72" i="1" s="1"/>
  <c r="M73" i="1"/>
  <c r="P73" i="1" s="1"/>
  <c r="M74" i="1"/>
  <c r="M75" i="1"/>
  <c r="P75" i="1" s="1"/>
  <c r="M76" i="1"/>
  <c r="N68" i="1" s="1"/>
  <c r="M77" i="1"/>
  <c r="N69" i="1" s="1"/>
  <c r="M78" i="1"/>
  <c r="N70" i="1" s="1"/>
  <c r="M79" i="1"/>
  <c r="N71" i="1" s="1"/>
  <c r="M80" i="1"/>
  <c r="P80" i="1" s="1"/>
  <c r="M81" i="1"/>
  <c r="P81" i="1" s="1"/>
  <c r="M82" i="1"/>
  <c r="M83" i="1"/>
  <c r="N75" i="1" s="1"/>
  <c r="M84" i="1"/>
  <c r="N76" i="1" s="1"/>
  <c r="M85" i="1"/>
  <c r="N77" i="1" s="1"/>
  <c r="M86" i="1"/>
  <c r="N78" i="1" s="1"/>
  <c r="M87" i="1"/>
  <c r="P87" i="1" s="1"/>
  <c r="M88" i="1"/>
  <c r="P88" i="1" s="1"/>
  <c r="M89" i="1"/>
  <c r="P89" i="1" s="1"/>
  <c r="M90" i="1"/>
  <c r="M91" i="1"/>
  <c r="N83" i="1" s="1"/>
  <c r="M92" i="1"/>
  <c r="N84" i="1" s="1"/>
  <c r="M93" i="1"/>
  <c r="N85" i="1" s="1"/>
  <c r="M94" i="1"/>
  <c r="N86" i="1" s="1"/>
  <c r="M95" i="1"/>
  <c r="P95" i="1" s="1"/>
  <c r="M96" i="1"/>
  <c r="P96" i="1" s="1"/>
  <c r="M97" i="1"/>
  <c r="P97" i="1" s="1"/>
  <c r="M98" i="1"/>
  <c r="M99" i="1"/>
  <c r="P99" i="1" s="1"/>
  <c r="M100" i="1"/>
  <c r="N92" i="1" s="1"/>
  <c r="M101" i="1"/>
  <c r="N93" i="1" s="1"/>
  <c r="M102" i="1"/>
  <c r="N94" i="1" s="1"/>
  <c r="M103" i="1"/>
  <c r="N95" i="1" s="1"/>
  <c r="M104" i="1"/>
  <c r="P104" i="1" s="1"/>
  <c r="M105" i="1"/>
  <c r="P105" i="1" s="1"/>
  <c r="M106" i="1"/>
  <c r="M107" i="1"/>
  <c r="N99" i="1" s="1"/>
  <c r="M108" i="1"/>
  <c r="N100" i="1" s="1"/>
  <c r="M109" i="1"/>
  <c r="P109" i="1" s="1"/>
  <c r="M110" i="1"/>
  <c r="P110" i="1" s="1"/>
  <c r="M111" i="1"/>
  <c r="P111" i="1" s="1"/>
  <c r="M112" i="1"/>
  <c r="P112" i="1" s="1"/>
  <c r="M113" i="1"/>
  <c r="P113" i="1" s="1"/>
  <c r="M114" i="1"/>
  <c r="M115" i="1"/>
  <c r="N107" i="1" s="1"/>
  <c r="M116" i="1"/>
  <c r="N108" i="1" s="1"/>
  <c r="M117" i="1"/>
  <c r="N109" i="1" s="1"/>
  <c r="M118" i="1"/>
  <c r="N110" i="1" s="1"/>
  <c r="M119" i="1"/>
  <c r="N111" i="1" s="1"/>
  <c r="M120" i="1"/>
  <c r="P120" i="1" s="1"/>
  <c r="M121" i="1"/>
  <c r="P121" i="1" s="1"/>
  <c r="M122" i="1"/>
  <c r="M123" i="1"/>
  <c r="P123" i="1" s="1"/>
  <c r="M124" i="1"/>
  <c r="N116" i="1" s="1"/>
  <c r="M125" i="1"/>
  <c r="N117" i="1" s="1"/>
  <c r="M126" i="1"/>
  <c r="N118" i="1" s="1"/>
  <c r="M127" i="1"/>
  <c r="P127" i="1" s="1"/>
  <c r="M128" i="1"/>
  <c r="P128" i="1" s="1"/>
  <c r="M129" i="1"/>
  <c r="P129" i="1" s="1"/>
  <c r="M130" i="1"/>
  <c r="M131" i="1"/>
  <c r="N123" i="1" s="1"/>
  <c r="M132" i="1"/>
  <c r="N124" i="1" s="1"/>
  <c r="M133" i="1"/>
  <c r="N125" i="1" s="1"/>
  <c r="M134" i="1"/>
  <c r="P134" i="1" s="1"/>
  <c r="M135" i="1"/>
  <c r="P135" i="1" s="1"/>
  <c r="M136" i="1"/>
  <c r="P136" i="1" s="1"/>
  <c r="M137" i="1"/>
  <c r="P137" i="1" s="1"/>
  <c r="M138" i="1"/>
  <c r="M139" i="1"/>
  <c r="P139" i="1" s="1"/>
  <c r="M140" i="1"/>
  <c r="N132" i="1" s="1"/>
  <c r="M141" i="1"/>
  <c r="N133" i="1" s="1"/>
  <c r="M142" i="1"/>
  <c r="N134" i="1" s="1"/>
  <c r="M143" i="1"/>
  <c r="N135" i="1" s="1"/>
  <c r="M144" i="1"/>
  <c r="P144" i="1" s="1"/>
  <c r="M145" i="1"/>
  <c r="P145" i="1" s="1"/>
  <c r="M146" i="1"/>
  <c r="M147" i="1"/>
  <c r="N139" i="1" s="1"/>
  <c r="M148" i="1"/>
  <c r="N140" i="1" s="1"/>
  <c r="M149" i="1"/>
  <c r="N141" i="1" s="1"/>
  <c r="M150" i="1"/>
  <c r="N142" i="1" s="1"/>
  <c r="M151" i="1"/>
  <c r="P151" i="1" s="1"/>
  <c r="M152" i="1"/>
  <c r="P152" i="1" s="1"/>
  <c r="M153" i="1"/>
  <c r="P153" i="1" s="1"/>
  <c r="M154" i="1"/>
  <c r="M155" i="1"/>
  <c r="N147" i="1" s="1"/>
  <c r="M156" i="1"/>
  <c r="N148" i="1" s="1"/>
  <c r="M157" i="1"/>
  <c r="N149" i="1" s="1"/>
  <c r="M32" i="1"/>
  <c r="P33" i="1" s="1"/>
  <c r="M10" i="1"/>
  <c r="P11" i="1" s="1"/>
  <c r="M9" i="1"/>
  <c r="M8" i="1"/>
  <c r="P8" i="1" s="1"/>
  <c r="M7" i="1"/>
  <c r="P7" i="1" s="1"/>
  <c r="M6" i="1"/>
  <c r="P6" i="1" s="1"/>
  <c r="M4" i="1"/>
  <c r="M11" i="1"/>
  <c r="N3" i="1" s="1"/>
  <c r="M12" i="1"/>
  <c r="N4" i="1" s="1"/>
  <c r="M13" i="1"/>
  <c r="N5" i="1" s="1"/>
  <c r="M14" i="1"/>
  <c r="P14" i="1" s="1"/>
  <c r="M15" i="1"/>
  <c r="P15" i="1" s="1"/>
  <c r="M16" i="1"/>
  <c r="M17" i="1"/>
  <c r="N9" i="1" s="1"/>
  <c r="M18" i="1"/>
  <c r="N10" i="1" s="1"/>
  <c r="M19" i="1"/>
  <c r="N11" i="1" s="1"/>
  <c r="M20" i="1"/>
  <c r="N12" i="1" s="1"/>
  <c r="M21" i="1"/>
  <c r="P21" i="1" s="1"/>
  <c r="M22" i="1"/>
  <c r="P22" i="1" s="1"/>
  <c r="M23" i="1"/>
  <c r="P23" i="1" s="1"/>
  <c r="M24" i="1"/>
  <c r="M25" i="1"/>
  <c r="P25" i="1" s="1"/>
  <c r="M26" i="1"/>
  <c r="P26" i="1" s="1"/>
  <c r="M27" i="1"/>
  <c r="N19" i="1" s="1"/>
  <c r="M28" i="1"/>
  <c r="N20" i="1" s="1"/>
  <c r="M29" i="1"/>
  <c r="N21" i="1" s="1"/>
  <c r="M30" i="1"/>
  <c r="P30" i="1" s="1"/>
  <c r="M31" i="1"/>
  <c r="P31" i="1" s="1"/>
  <c r="M33" i="1"/>
  <c r="N25" i="1" s="1"/>
  <c r="M34" i="1"/>
  <c r="N26" i="1" s="1"/>
  <c r="M35" i="1"/>
  <c r="N27" i="1" s="1"/>
  <c r="M36" i="1"/>
  <c r="N28" i="1" s="1"/>
  <c r="M3" i="1"/>
  <c r="P63" i="1" l="1"/>
  <c r="P126" i="1"/>
  <c r="P62" i="1"/>
  <c r="B60" i="7" s="1"/>
  <c r="P13" i="1"/>
  <c r="P24" i="1"/>
  <c r="P16" i="1"/>
  <c r="B15" i="7" s="1"/>
  <c r="P154" i="1"/>
  <c r="P146" i="1"/>
  <c r="P138" i="1"/>
  <c r="P130" i="1"/>
  <c r="P122" i="1"/>
  <c r="B117" i="7" s="1"/>
  <c r="P114" i="1"/>
  <c r="B113" i="7" s="1"/>
  <c r="P106" i="1"/>
  <c r="B104" i="7" s="1"/>
  <c r="P98" i="1"/>
  <c r="B91" i="7" s="1"/>
  <c r="P90" i="1"/>
  <c r="B88" i="7" s="1"/>
  <c r="P82" i="1"/>
  <c r="P74" i="1"/>
  <c r="P66" i="1"/>
  <c r="P56" i="1"/>
  <c r="B54" i="7" s="1"/>
  <c r="P48" i="1"/>
  <c r="P158" i="1"/>
  <c r="P147" i="1"/>
  <c r="B143" i="7" s="1"/>
  <c r="P133" i="1"/>
  <c r="P119" i="1"/>
  <c r="P108" i="1"/>
  <c r="P94" i="1"/>
  <c r="P83" i="1"/>
  <c r="B74" i="7" s="1"/>
  <c r="P69" i="1"/>
  <c r="B68" i="7" s="1"/>
  <c r="P35" i="1"/>
  <c r="P20" i="1"/>
  <c r="B16" i="7" s="1"/>
  <c r="P61" i="1"/>
  <c r="N131" i="1"/>
  <c r="N115" i="1"/>
  <c r="N91" i="1"/>
  <c r="N67" i="1"/>
  <c r="N51" i="1"/>
  <c r="N43" i="1"/>
  <c r="N35" i="1"/>
  <c r="B128" i="7"/>
  <c r="N146" i="1"/>
  <c r="N138" i="1"/>
  <c r="N130" i="1"/>
  <c r="N122" i="1"/>
  <c r="N114" i="1"/>
  <c r="N106" i="1"/>
  <c r="N98" i="1"/>
  <c r="N90" i="1"/>
  <c r="N82" i="1"/>
  <c r="N74" i="1"/>
  <c r="N66" i="1"/>
  <c r="N58" i="1"/>
  <c r="N50" i="1"/>
  <c r="N42" i="1"/>
  <c r="N34" i="1"/>
  <c r="N18" i="1"/>
  <c r="N145" i="1"/>
  <c r="N137" i="1"/>
  <c r="N129" i="1"/>
  <c r="N121" i="1"/>
  <c r="N113" i="1"/>
  <c r="N105" i="1"/>
  <c r="N97" i="1"/>
  <c r="N89" i="1"/>
  <c r="N81" i="1"/>
  <c r="N73" i="1"/>
  <c r="N65" i="1"/>
  <c r="N57" i="1"/>
  <c r="N33" i="1"/>
  <c r="N17" i="1"/>
  <c r="N144" i="1"/>
  <c r="N136" i="1"/>
  <c r="N128" i="1"/>
  <c r="N120" i="1"/>
  <c r="N112" i="1"/>
  <c r="N104" i="1"/>
  <c r="N96" i="1"/>
  <c r="N88" i="1"/>
  <c r="N80" i="1"/>
  <c r="N72" i="1"/>
  <c r="N64" i="1"/>
  <c r="N56" i="1"/>
  <c r="N48" i="1"/>
  <c r="N40" i="1"/>
  <c r="N24" i="1"/>
  <c r="N16" i="1"/>
  <c r="N8" i="1"/>
  <c r="P40" i="1"/>
  <c r="N143" i="1"/>
  <c r="N127" i="1"/>
  <c r="N119" i="1"/>
  <c r="N103" i="1"/>
  <c r="N87" i="1"/>
  <c r="N79" i="1"/>
  <c r="N63" i="1"/>
  <c r="N47" i="1"/>
  <c r="N39" i="1"/>
  <c r="N31" i="1"/>
  <c r="N23" i="1"/>
  <c r="N15" i="1"/>
  <c r="N7" i="1"/>
  <c r="P9" i="1"/>
  <c r="P5" i="1"/>
  <c r="P45" i="1"/>
  <c r="B44" i="7" s="1"/>
  <c r="P150" i="1"/>
  <c r="P125" i="1"/>
  <c r="B124" i="7" s="1"/>
  <c r="P100" i="1"/>
  <c r="B98" i="7" s="1"/>
  <c r="P86" i="1"/>
  <c r="P46" i="1"/>
  <c r="P12" i="1"/>
  <c r="N126" i="1"/>
  <c r="N102" i="1"/>
  <c r="N62" i="1"/>
  <c r="N46" i="1"/>
  <c r="N30" i="1"/>
  <c r="N22" i="1"/>
  <c r="N14" i="1"/>
  <c r="N6" i="1"/>
  <c r="P4" i="1"/>
  <c r="P149" i="1"/>
  <c r="P124" i="1"/>
  <c r="B123" i="7" s="1"/>
  <c r="P85" i="1"/>
  <c r="N101" i="1"/>
  <c r="N45" i="1"/>
  <c r="N37" i="1"/>
  <c r="N13" i="1"/>
  <c r="P57" i="1"/>
  <c r="B56" i="7" s="1"/>
  <c r="P49" i="1"/>
  <c r="B48" i="7" s="1"/>
  <c r="P37" i="1"/>
  <c r="P148" i="1"/>
  <c r="P84" i="1"/>
  <c r="P36" i="1"/>
  <c r="P60" i="1"/>
  <c r="N44" i="1"/>
  <c r="B125" i="7"/>
  <c r="B61" i="7"/>
  <c r="B110" i="7"/>
  <c r="B129" i="7"/>
  <c r="B81" i="7"/>
  <c r="B73" i="7"/>
  <c r="B65" i="7"/>
  <c r="B84" i="7"/>
  <c r="B70" i="7"/>
  <c r="B133" i="7"/>
  <c r="B83" i="7"/>
  <c r="B69" i="7"/>
  <c r="B127" i="7"/>
  <c r="B24" i="7"/>
  <c r="B72" i="7"/>
  <c r="B132" i="7"/>
  <c r="B142" i="7"/>
  <c r="B131" i="7"/>
  <c r="B78" i="7"/>
  <c r="B67" i="7"/>
  <c r="B35" i="7"/>
  <c r="B20" i="7"/>
  <c r="B71" i="7"/>
  <c r="B41" i="7"/>
  <c r="B130" i="7"/>
  <c r="B77" i="7"/>
  <c r="B66" i="7"/>
  <c r="B34" i="7"/>
  <c r="B79" i="7"/>
  <c r="B140" i="7"/>
  <c r="B126" i="7"/>
  <c r="B76" i="7"/>
  <c r="B62" i="7"/>
  <c r="P10" i="1"/>
  <c r="B9" i="7" s="1"/>
  <c r="P44" i="1"/>
  <c r="P32" i="1"/>
  <c r="B18" i="7" l="1"/>
  <c r="B136" i="7"/>
  <c r="B5" i="7"/>
  <c r="B145" i="7"/>
  <c r="B43" i="7"/>
  <c r="B19" i="7"/>
  <c r="B141" i="7"/>
  <c r="B6" i="7"/>
  <c r="B13" i="7"/>
  <c r="B63" i="7"/>
  <c r="B122" i="7"/>
  <c r="B134" i="7"/>
  <c r="B121" i="7"/>
  <c r="B99" i="7"/>
  <c r="B114" i="7"/>
  <c r="B120" i="7"/>
  <c r="B64" i="7"/>
  <c r="B11" i="7"/>
  <c r="B139" i="7"/>
  <c r="B138" i="7"/>
  <c r="B118" i="7"/>
  <c r="B40" i="7"/>
  <c r="B17" i="7"/>
  <c r="B2" i="7"/>
  <c r="B3" i="7"/>
  <c r="B47" i="7"/>
  <c r="B50" i="7"/>
  <c r="B52" i="7"/>
  <c r="B38" i="7"/>
  <c r="B12" i="7"/>
  <c r="B90" i="7"/>
  <c r="B103" i="7"/>
  <c r="B102" i="7"/>
  <c r="B95" i="7"/>
  <c r="B92" i="7"/>
  <c r="B87" i="7"/>
  <c r="B97" i="7"/>
  <c r="B75" i="7"/>
  <c r="B51" i="7"/>
  <c r="B46" i="7"/>
  <c r="B93" i="7"/>
  <c r="B137" i="7"/>
  <c r="B146" i="7"/>
  <c r="B96" i="7"/>
  <c r="B89" i="7"/>
  <c r="B80" i="7"/>
  <c r="B101" i="7"/>
  <c r="B135" i="7"/>
  <c r="B116" i="7"/>
  <c r="B119" i="7"/>
  <c r="B106" i="7"/>
  <c r="B111" i="7"/>
  <c r="B82" i="7"/>
  <c r="B94" i="7"/>
  <c r="B109" i="7"/>
  <c r="B105" i="7"/>
  <c r="B86" i="7"/>
  <c r="B112" i="7"/>
  <c r="B49" i="7"/>
  <c r="B10" i="7"/>
  <c r="B45" i="7"/>
  <c r="B58" i="7"/>
  <c r="B59" i="7"/>
  <c r="B57" i="7"/>
  <c r="B55" i="7"/>
  <c r="B31" i="7"/>
  <c r="B115" i="7"/>
  <c r="B14" i="7"/>
  <c r="B144" i="7"/>
  <c r="B107" i="7"/>
  <c r="B108" i="7"/>
  <c r="B85" i="7"/>
  <c r="B100" i="7"/>
  <c r="B53" i="7"/>
  <c r="B42" i="7"/>
  <c r="B25" i="7"/>
  <c r="B36" i="7"/>
  <c r="B21" i="7"/>
  <c r="B8" i="7"/>
  <c r="B27" i="7"/>
  <c r="B28" i="7"/>
  <c r="B39" i="7"/>
  <c r="B22" i="7"/>
  <c r="B33" i="7"/>
  <c r="B37" i="7"/>
  <c r="B30" i="7"/>
  <c r="B7" i="7"/>
  <c r="B26" i="7"/>
  <c r="B29" i="7"/>
  <c r="B32" i="7"/>
  <c r="B4" i="7"/>
  <c r="B23" i="7"/>
</calcChain>
</file>

<file path=xl/sharedStrings.xml><?xml version="1.0" encoding="utf-8"?>
<sst xmlns="http://schemas.openxmlformats.org/spreadsheetml/2006/main" count="37" uniqueCount="31">
  <si>
    <t>Date</t>
  </si>
  <si>
    <t/>
  </si>
  <si>
    <t>3Y US Treasury</t>
  </si>
  <si>
    <t>30Y US Treasury</t>
  </si>
  <si>
    <t>10Y US Treasury</t>
  </si>
  <si>
    <t>5Y US Treasury</t>
  </si>
  <si>
    <t>3Y German Bund</t>
  </si>
  <si>
    <t>5Y German Bund</t>
  </si>
  <si>
    <t>10Y German Bund</t>
  </si>
  <si>
    <t>30Y German Bund</t>
  </si>
  <si>
    <t>Constant Maturity gov't bonds (Yield)</t>
  </si>
  <si>
    <t>… by maturity</t>
  </si>
  <si>
    <t>Overall investment-grade index</t>
  </si>
  <si>
    <t>1 - 3 Yrs</t>
  </si>
  <si>
    <t>3 -5 Yrs</t>
  </si>
  <si>
    <t>&gt; 10  Yrs</t>
  </si>
  <si>
    <t>7 - 10 Yrs</t>
  </si>
  <si>
    <t>HY index</t>
  </si>
  <si>
    <t>Average Yield</t>
  </si>
  <si>
    <t>Change in Yield</t>
  </si>
  <si>
    <t>Change in IG Spread</t>
  </si>
  <si>
    <t>12M - %Yield vs. %IG Spread</t>
  </si>
  <si>
    <t>12M - 3Y Yield vs. 3Y Spread</t>
  </si>
  <si>
    <t>Average yield (lagged 8M)</t>
  </si>
  <si>
    <t>Credit Spread</t>
  </si>
  <si>
    <t>Average Yield (Adv.8M)</t>
  </si>
  <si>
    <t>Average CS</t>
  </si>
  <si>
    <t>STD Yield</t>
  </si>
  <si>
    <t>STD CS</t>
  </si>
  <si>
    <t>CS Z-Score</t>
  </si>
  <si>
    <t>Yield (Adv. 8M) Z-Score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</si>
</sst>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m/dd/yyyy"/>
    <numFmt numFmtId="165" formatCode="#,##0.000"/>
    <numFmt numFmtId="166" formatCode="0.0"/>
    <numFmt numFmtId="167" formatCode="#,##0.0"/>
  </numFmts>
  <fonts count="4">
    <font>
      <sz val="10"/>
      <name val="Arial"/>
    </font>
    <font>
      <sz val="8"/>
      <color rgb="FFFFFFFF"/>
      <name val="Expert Sans Extra Bold"/>
    </font>
    <font>
      <sz val="8"/>
      <color rgb="FF1E1E1E"/>
      <name val="Expert Sans Regular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AEEF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rgb="FFFFFFFF"/>
      </top>
      <bottom/>
      <diagonal/>
    </border>
    <border>
      <left/>
      <right/>
      <top style="medium">
        <color rgb="FFFFFFFF"/>
      </top>
      <bottom style="medium">
        <color rgb="FFFFFFFF"/>
      </bottom>
      <diagonal/>
    </border>
  </borders>
  <cellStyleXfs count="2">
    <xf numFmtId="0" fontId="0" fillId="0" borderId="0" applyNumberFormat="0" applyFont="0" applyFill="0" applyBorder="0" applyAlignment="0" applyProtection="0"/>
    <xf numFmtId="9" fontId="3" fillId="0" borderId="0" applyFont="0" applyFill="0" applyBorder="0" applyAlignment="0" applyProtection="0"/>
  </cellStyleXfs>
  <cellXfs count="18">
    <xf numFmtId="0" fontId="0" fillId="0" borderId="0" xfId="0" applyNumberFormat="1" applyFont="1" applyFill="1" applyBorder="1" applyAlignment="1"/>
    <xf numFmtId="164" fontId="2" fillId="3" borderId="0" xfId="0" applyNumberFormat="1" applyFont="1" applyFill="1" applyBorder="1" applyAlignment="1">
      <alignment horizontal="left" vertical="center" wrapText="1"/>
    </xf>
    <xf numFmtId="0" fontId="0" fillId="0" borderId="0" xfId="0" applyNumberFormat="1" applyFont="1" applyFill="1" applyBorder="1" applyAlignment="1">
      <alignment vertical="center" wrapText="1"/>
    </xf>
    <xf numFmtId="0" fontId="1" fillId="2" borderId="1" xfId="0" applyNumberFormat="1" applyFont="1" applyFill="1" applyBorder="1" applyAlignment="1">
      <alignment horizontal="center" vertical="center" wrapText="1"/>
    </xf>
    <xf numFmtId="165" fontId="2" fillId="3" borderId="0" xfId="0" applyNumberFormat="1" applyFont="1" applyFill="1" applyBorder="1" applyAlignment="1">
      <alignment horizontal="center" vertical="center" wrapText="1"/>
    </xf>
    <xf numFmtId="166" fontId="2" fillId="3" borderId="0" xfId="0" applyNumberFormat="1" applyFont="1" applyFill="1" applyBorder="1" applyAlignment="1">
      <alignment horizontal="center" vertical="center" wrapText="1"/>
    </xf>
    <xf numFmtId="167" fontId="2" fillId="3" borderId="0" xfId="0" applyNumberFormat="1" applyFont="1" applyFill="1" applyBorder="1" applyAlignment="1">
      <alignment horizontal="center" vertical="center" wrapText="1"/>
    </xf>
    <xf numFmtId="164" fontId="2" fillId="3" borderId="0" xfId="0" applyNumberFormat="1" applyFont="1" applyFill="1" applyBorder="1" applyAlignment="1">
      <alignment horizontal="center" vertical="center" wrapText="1"/>
    </xf>
    <xf numFmtId="0" fontId="1" fillId="2" borderId="2" xfId="0" applyNumberFormat="1" applyFont="1" applyFill="1" applyBorder="1" applyAlignment="1">
      <alignment horizontal="center" vertical="center" wrapText="1"/>
    </xf>
    <xf numFmtId="165" fontId="0" fillId="0" borderId="0" xfId="0" applyNumberFormat="1" applyFont="1" applyFill="1" applyBorder="1" applyAlignment="1">
      <alignment vertical="center" wrapText="1"/>
    </xf>
    <xf numFmtId="0" fontId="1" fillId="2" borderId="0" xfId="0" applyNumberFormat="1" applyFont="1" applyFill="1" applyBorder="1" applyAlignment="1">
      <alignment horizontal="center" vertical="center" wrapText="1"/>
    </xf>
    <xf numFmtId="10" fontId="0" fillId="0" borderId="0" xfId="1" applyNumberFormat="1" applyFont="1" applyFill="1" applyBorder="1" applyAlignment="1">
      <alignment horizontal="center"/>
    </xf>
    <xf numFmtId="10" fontId="2" fillId="3" borderId="0" xfId="1" applyNumberFormat="1" applyFont="1" applyFill="1" applyBorder="1" applyAlignment="1">
      <alignment horizontal="center" vertical="center" wrapText="1"/>
    </xf>
    <xf numFmtId="2" fontId="2" fillId="3" borderId="0" xfId="1" applyNumberFormat="1" applyFont="1" applyFill="1" applyBorder="1" applyAlignment="1">
      <alignment horizontal="center" vertical="center" wrapText="1"/>
    </xf>
    <xf numFmtId="2" fontId="0" fillId="0" borderId="0" xfId="0" applyNumberFormat="1" applyFont="1" applyFill="1" applyBorder="1" applyAlignment="1">
      <alignment vertical="center" wrapText="1"/>
    </xf>
    <xf numFmtId="0" fontId="3" fillId="0" borderId="0" xfId="0" applyNumberFormat="1" applyFont="1" applyFill="1" applyBorder="1" applyAlignment="1">
      <alignment vertical="center" wrapText="1"/>
    </xf>
    <xf numFmtId="0" fontId="1" fillId="2" borderId="2" xfId="0" applyNumberFormat="1" applyFont="1" applyFill="1" applyBorder="1" applyAlignment="1">
      <alignment horizontal="center" vertical="center" wrapText="1"/>
    </xf>
    <xf numFmtId="0" fontId="1" fillId="2" borderId="1" xfId="0" applyNumberFormat="1" applyFont="1" applyFill="1" applyBorder="1" applyAlignment="1">
      <alignment horizontal="center" vertical="center" wrapText="1"/>
    </xf>
  </cellXfs>
  <cellStyles count="2">
    <cellStyle name="Normal" xfId="0" builtinId="0"/>
    <cellStyle name="Per cent" xfId="1" builtinId="5"/>
  </cellStyles>
  <dxfs count="10">
    <dxf>
      <fill>
        <patternFill>
          <bgColor rgb="FFE2F4FD"/>
        </patternFill>
      </fill>
    </dxf>
    <dxf>
      <fill>
        <patternFill>
          <bgColor rgb="FFE2F4FD"/>
        </patternFill>
      </fill>
    </dxf>
    <dxf>
      <fill>
        <patternFill>
          <bgColor rgb="FFE2F4FD"/>
        </patternFill>
      </fill>
    </dxf>
    <dxf>
      <fill>
        <patternFill>
          <bgColor rgb="FFE2F4FD"/>
        </patternFill>
      </fill>
    </dxf>
    <dxf>
      <fill>
        <patternFill>
          <bgColor rgb="FFE2F4FD"/>
        </patternFill>
      </fill>
    </dxf>
    <dxf>
      <fill>
        <patternFill>
          <bgColor rgb="FFE2F4FD"/>
        </patternFill>
      </fill>
    </dxf>
    <dxf>
      <fill>
        <patternFill>
          <bgColor rgb="FFE2F4FD"/>
        </patternFill>
      </fill>
    </dxf>
    <dxf>
      <fill>
        <patternFill>
          <bgColor rgb="FFE2F4FD"/>
        </patternFill>
      </fill>
    </dxf>
    <dxf>
      <fill>
        <patternFill>
          <bgColor rgb="FFE2F4FD"/>
        </patternFill>
      </fill>
    </dxf>
    <dxf>
      <fill>
        <patternFill>
          <bgColor rgb="FFE2F4FD"/>
        </patternFill>
      </fill>
    </dxf>
  </dxfs>
  <tableStyles count="0" defaultTableStyle="TableStyleMedium9" defaultPivotStyle="PivotStyleLight16"/>
  <colors>
    <mruColors>
      <color rgb="FF00C1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>
                <a:latin typeface="Helvetica" pitchFamily="2" charset="0"/>
              </a:rPr>
              <a:t>Z-Scores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'Spreads, OAS, bp'!$V$2</c:f>
              <c:strCache>
                <c:ptCount val="1"/>
                <c:pt idx="0">
                  <c:v>Yield (Adv. 8M) Z-Score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'Spreads, OAS, bp'!$A$3:$A$160</c:f>
              <c:numCache>
                <c:formatCode>mm/dd/yyyy</c:formatCode>
                <c:ptCount val="158"/>
                <c:pt idx="0">
                  <c:v>42034</c:v>
                </c:pt>
                <c:pt idx="1">
                  <c:v>42004</c:v>
                </c:pt>
                <c:pt idx="2">
                  <c:v>41971</c:v>
                </c:pt>
                <c:pt idx="3">
                  <c:v>41943</c:v>
                </c:pt>
                <c:pt idx="4">
                  <c:v>41912</c:v>
                </c:pt>
                <c:pt idx="5">
                  <c:v>41880</c:v>
                </c:pt>
                <c:pt idx="6">
                  <c:v>41851</c:v>
                </c:pt>
                <c:pt idx="7">
                  <c:v>41820</c:v>
                </c:pt>
                <c:pt idx="8">
                  <c:v>41789</c:v>
                </c:pt>
                <c:pt idx="9">
                  <c:v>41759</c:v>
                </c:pt>
                <c:pt idx="10">
                  <c:v>41729</c:v>
                </c:pt>
                <c:pt idx="11">
                  <c:v>41698</c:v>
                </c:pt>
                <c:pt idx="12">
                  <c:v>41670</c:v>
                </c:pt>
                <c:pt idx="13">
                  <c:v>41639</c:v>
                </c:pt>
                <c:pt idx="14">
                  <c:v>41607</c:v>
                </c:pt>
                <c:pt idx="15">
                  <c:v>41578</c:v>
                </c:pt>
                <c:pt idx="16">
                  <c:v>41547</c:v>
                </c:pt>
                <c:pt idx="17">
                  <c:v>41516</c:v>
                </c:pt>
                <c:pt idx="18">
                  <c:v>41486</c:v>
                </c:pt>
                <c:pt idx="19">
                  <c:v>41453</c:v>
                </c:pt>
                <c:pt idx="20">
                  <c:v>41425</c:v>
                </c:pt>
                <c:pt idx="21">
                  <c:v>41394</c:v>
                </c:pt>
                <c:pt idx="22">
                  <c:v>41362</c:v>
                </c:pt>
                <c:pt idx="23">
                  <c:v>41333</c:v>
                </c:pt>
                <c:pt idx="24">
                  <c:v>41305</c:v>
                </c:pt>
                <c:pt idx="25">
                  <c:v>41274</c:v>
                </c:pt>
                <c:pt idx="26">
                  <c:v>41243</c:v>
                </c:pt>
                <c:pt idx="27">
                  <c:v>41213</c:v>
                </c:pt>
                <c:pt idx="28">
                  <c:v>41180</c:v>
                </c:pt>
                <c:pt idx="29">
                  <c:v>41152</c:v>
                </c:pt>
                <c:pt idx="30">
                  <c:v>41121</c:v>
                </c:pt>
                <c:pt idx="31">
                  <c:v>41089</c:v>
                </c:pt>
                <c:pt idx="32">
                  <c:v>41060</c:v>
                </c:pt>
                <c:pt idx="33">
                  <c:v>41029</c:v>
                </c:pt>
                <c:pt idx="34">
                  <c:v>40998</c:v>
                </c:pt>
                <c:pt idx="35">
                  <c:v>40968</c:v>
                </c:pt>
                <c:pt idx="36">
                  <c:v>40939</c:v>
                </c:pt>
                <c:pt idx="37">
                  <c:v>40907</c:v>
                </c:pt>
                <c:pt idx="38">
                  <c:v>40877</c:v>
                </c:pt>
                <c:pt idx="39">
                  <c:v>40847</c:v>
                </c:pt>
                <c:pt idx="40">
                  <c:v>40816</c:v>
                </c:pt>
                <c:pt idx="41">
                  <c:v>40786</c:v>
                </c:pt>
                <c:pt idx="42">
                  <c:v>40753</c:v>
                </c:pt>
                <c:pt idx="43">
                  <c:v>40724</c:v>
                </c:pt>
                <c:pt idx="44">
                  <c:v>40694</c:v>
                </c:pt>
                <c:pt idx="45">
                  <c:v>40662</c:v>
                </c:pt>
                <c:pt idx="46">
                  <c:v>40633</c:v>
                </c:pt>
                <c:pt idx="47">
                  <c:v>40602</c:v>
                </c:pt>
                <c:pt idx="48">
                  <c:v>40574</c:v>
                </c:pt>
                <c:pt idx="49">
                  <c:v>40543</c:v>
                </c:pt>
                <c:pt idx="50">
                  <c:v>40512</c:v>
                </c:pt>
                <c:pt idx="51">
                  <c:v>40480</c:v>
                </c:pt>
                <c:pt idx="52">
                  <c:v>40451</c:v>
                </c:pt>
                <c:pt idx="53">
                  <c:v>40421</c:v>
                </c:pt>
                <c:pt idx="54">
                  <c:v>40389</c:v>
                </c:pt>
                <c:pt idx="55">
                  <c:v>40359</c:v>
                </c:pt>
                <c:pt idx="56">
                  <c:v>40329</c:v>
                </c:pt>
                <c:pt idx="57">
                  <c:v>40298</c:v>
                </c:pt>
                <c:pt idx="58">
                  <c:v>40268</c:v>
                </c:pt>
                <c:pt idx="59">
                  <c:v>40235</c:v>
                </c:pt>
                <c:pt idx="60">
                  <c:v>40207</c:v>
                </c:pt>
                <c:pt idx="61">
                  <c:v>40178</c:v>
                </c:pt>
                <c:pt idx="62">
                  <c:v>40147</c:v>
                </c:pt>
                <c:pt idx="63">
                  <c:v>40116</c:v>
                </c:pt>
                <c:pt idx="64">
                  <c:v>40086</c:v>
                </c:pt>
                <c:pt idx="65">
                  <c:v>40056</c:v>
                </c:pt>
                <c:pt idx="66">
                  <c:v>40025</c:v>
                </c:pt>
                <c:pt idx="67">
                  <c:v>39994</c:v>
                </c:pt>
                <c:pt idx="68">
                  <c:v>39962</c:v>
                </c:pt>
                <c:pt idx="69">
                  <c:v>39933</c:v>
                </c:pt>
                <c:pt idx="70">
                  <c:v>39903</c:v>
                </c:pt>
                <c:pt idx="71">
                  <c:v>39871</c:v>
                </c:pt>
                <c:pt idx="72">
                  <c:v>39843</c:v>
                </c:pt>
                <c:pt idx="73">
                  <c:v>39813</c:v>
                </c:pt>
                <c:pt idx="74">
                  <c:v>39780</c:v>
                </c:pt>
                <c:pt idx="75">
                  <c:v>39752</c:v>
                </c:pt>
                <c:pt idx="76">
                  <c:v>39721</c:v>
                </c:pt>
                <c:pt idx="77">
                  <c:v>39689</c:v>
                </c:pt>
                <c:pt idx="78">
                  <c:v>39660</c:v>
                </c:pt>
                <c:pt idx="79">
                  <c:v>39629</c:v>
                </c:pt>
                <c:pt idx="80">
                  <c:v>39598</c:v>
                </c:pt>
                <c:pt idx="81">
                  <c:v>39568</c:v>
                </c:pt>
                <c:pt idx="82">
                  <c:v>39538</c:v>
                </c:pt>
                <c:pt idx="83">
                  <c:v>39507</c:v>
                </c:pt>
                <c:pt idx="84">
                  <c:v>39478</c:v>
                </c:pt>
                <c:pt idx="85">
                  <c:v>39447</c:v>
                </c:pt>
                <c:pt idx="86">
                  <c:v>39416</c:v>
                </c:pt>
                <c:pt idx="87">
                  <c:v>39386</c:v>
                </c:pt>
                <c:pt idx="88">
                  <c:v>39353</c:v>
                </c:pt>
                <c:pt idx="89">
                  <c:v>39325</c:v>
                </c:pt>
                <c:pt idx="90">
                  <c:v>39294</c:v>
                </c:pt>
                <c:pt idx="91">
                  <c:v>39262</c:v>
                </c:pt>
                <c:pt idx="92">
                  <c:v>39233</c:v>
                </c:pt>
                <c:pt idx="93">
                  <c:v>39202</c:v>
                </c:pt>
                <c:pt idx="94">
                  <c:v>39171</c:v>
                </c:pt>
                <c:pt idx="95">
                  <c:v>39141</c:v>
                </c:pt>
                <c:pt idx="96">
                  <c:v>39113</c:v>
                </c:pt>
                <c:pt idx="97">
                  <c:v>39080</c:v>
                </c:pt>
                <c:pt idx="98">
                  <c:v>39051</c:v>
                </c:pt>
                <c:pt idx="99">
                  <c:v>39021</c:v>
                </c:pt>
                <c:pt idx="100">
                  <c:v>38989</c:v>
                </c:pt>
                <c:pt idx="101">
                  <c:v>38960</c:v>
                </c:pt>
                <c:pt idx="102">
                  <c:v>38929</c:v>
                </c:pt>
                <c:pt idx="103">
                  <c:v>38898</c:v>
                </c:pt>
                <c:pt idx="104">
                  <c:v>38868</c:v>
                </c:pt>
                <c:pt idx="105">
                  <c:v>38835</c:v>
                </c:pt>
                <c:pt idx="106">
                  <c:v>38807</c:v>
                </c:pt>
                <c:pt idx="107">
                  <c:v>38776</c:v>
                </c:pt>
                <c:pt idx="108">
                  <c:v>38748</c:v>
                </c:pt>
                <c:pt idx="109">
                  <c:v>38716</c:v>
                </c:pt>
                <c:pt idx="110">
                  <c:v>38686</c:v>
                </c:pt>
                <c:pt idx="111">
                  <c:v>38656</c:v>
                </c:pt>
                <c:pt idx="112">
                  <c:v>38625</c:v>
                </c:pt>
                <c:pt idx="113">
                  <c:v>38595</c:v>
                </c:pt>
                <c:pt idx="114">
                  <c:v>38562</c:v>
                </c:pt>
                <c:pt idx="115">
                  <c:v>38533</c:v>
                </c:pt>
                <c:pt idx="116">
                  <c:v>38503</c:v>
                </c:pt>
                <c:pt idx="117">
                  <c:v>38471</c:v>
                </c:pt>
                <c:pt idx="118">
                  <c:v>38442</c:v>
                </c:pt>
                <c:pt idx="119">
                  <c:v>38411</c:v>
                </c:pt>
                <c:pt idx="120">
                  <c:v>38383</c:v>
                </c:pt>
                <c:pt idx="121">
                  <c:v>38352</c:v>
                </c:pt>
                <c:pt idx="122">
                  <c:v>38321</c:v>
                </c:pt>
                <c:pt idx="123">
                  <c:v>38289</c:v>
                </c:pt>
                <c:pt idx="124">
                  <c:v>38260</c:v>
                </c:pt>
                <c:pt idx="125">
                  <c:v>38230</c:v>
                </c:pt>
                <c:pt idx="126">
                  <c:v>38198</c:v>
                </c:pt>
                <c:pt idx="127">
                  <c:v>38168</c:v>
                </c:pt>
                <c:pt idx="128">
                  <c:v>38138</c:v>
                </c:pt>
                <c:pt idx="129">
                  <c:v>38107</c:v>
                </c:pt>
                <c:pt idx="130">
                  <c:v>38077</c:v>
                </c:pt>
                <c:pt idx="131">
                  <c:v>38044</c:v>
                </c:pt>
                <c:pt idx="132">
                  <c:v>38016</c:v>
                </c:pt>
                <c:pt idx="133">
                  <c:v>37986</c:v>
                </c:pt>
                <c:pt idx="134">
                  <c:v>37953</c:v>
                </c:pt>
                <c:pt idx="135">
                  <c:v>37925</c:v>
                </c:pt>
                <c:pt idx="136">
                  <c:v>37894</c:v>
                </c:pt>
                <c:pt idx="137">
                  <c:v>37862</c:v>
                </c:pt>
                <c:pt idx="138">
                  <c:v>37833</c:v>
                </c:pt>
                <c:pt idx="139">
                  <c:v>37802</c:v>
                </c:pt>
                <c:pt idx="140">
                  <c:v>37771</c:v>
                </c:pt>
                <c:pt idx="141">
                  <c:v>37741</c:v>
                </c:pt>
                <c:pt idx="142">
                  <c:v>37711</c:v>
                </c:pt>
                <c:pt idx="143">
                  <c:v>37680</c:v>
                </c:pt>
                <c:pt idx="144">
                  <c:v>37652</c:v>
                </c:pt>
                <c:pt idx="145">
                  <c:v>37621</c:v>
                </c:pt>
                <c:pt idx="146">
                  <c:v>37589</c:v>
                </c:pt>
                <c:pt idx="147">
                  <c:v>37560</c:v>
                </c:pt>
                <c:pt idx="148">
                  <c:v>37529</c:v>
                </c:pt>
                <c:pt idx="149">
                  <c:v>37498</c:v>
                </c:pt>
                <c:pt idx="150">
                  <c:v>37468</c:v>
                </c:pt>
                <c:pt idx="151">
                  <c:v>37435</c:v>
                </c:pt>
                <c:pt idx="152">
                  <c:v>37407</c:v>
                </c:pt>
                <c:pt idx="153">
                  <c:v>37376</c:v>
                </c:pt>
                <c:pt idx="154">
                  <c:v>37344</c:v>
                </c:pt>
                <c:pt idx="155">
                  <c:v>37315</c:v>
                </c:pt>
                <c:pt idx="156">
                  <c:v>37287</c:v>
                </c:pt>
                <c:pt idx="157">
                  <c:v>37256</c:v>
                </c:pt>
              </c:numCache>
            </c:numRef>
          </c:cat>
          <c:val>
            <c:numRef>
              <c:f>'Spreads, OAS, bp'!$V$3:$V$152</c:f>
              <c:numCache>
                <c:formatCode>General</c:formatCode>
                <c:ptCount val="150"/>
                <c:pt idx="0">
                  <c:v>-1.7443705608343061</c:v>
                </c:pt>
                <c:pt idx="1">
                  <c:v>-1.6907268621622882</c:v>
                </c:pt>
                <c:pt idx="2">
                  <c:v>-1.58095592867344</c:v>
                </c:pt>
                <c:pt idx="3">
                  <c:v>-1.5331135419469681</c:v>
                </c:pt>
                <c:pt idx="4">
                  <c:v>-1.5127999981535134</c:v>
                </c:pt>
                <c:pt idx="5">
                  <c:v>-1.5244497265320753</c:v>
                </c:pt>
                <c:pt idx="6">
                  <c:v>-1.2826508826534408</c:v>
                </c:pt>
                <c:pt idx="7">
                  <c:v>-1.4547395610681073</c:v>
                </c:pt>
                <c:pt idx="8">
                  <c:v>-1.4745571223170222</c:v>
                </c:pt>
                <c:pt idx="9">
                  <c:v>-1.4250579791149556</c:v>
                </c:pt>
                <c:pt idx="10">
                  <c:v>-1.3412878701397839</c:v>
                </c:pt>
                <c:pt idx="11">
                  <c:v>-1.4836813254827552</c:v>
                </c:pt>
                <c:pt idx="12">
                  <c:v>-1.4494133437043315</c:v>
                </c:pt>
                <c:pt idx="13">
                  <c:v>-1.6038450861618752</c:v>
                </c:pt>
                <c:pt idx="14">
                  <c:v>-1.7809404813669327</c:v>
                </c:pt>
                <c:pt idx="15">
                  <c:v>-1.7494610426182531</c:v>
                </c:pt>
                <c:pt idx="16">
                  <c:v>-1.645719696668076</c:v>
                </c:pt>
                <c:pt idx="17">
                  <c:v>-1.4717560038811206</c:v>
                </c:pt>
                <c:pt idx="18">
                  <c:v>-1.7477573947976659</c:v>
                </c:pt>
                <c:pt idx="19">
                  <c:v>-1.6686097067264201</c:v>
                </c:pt>
                <c:pt idx="20">
                  <c:v>-1.6240644209803892</c:v>
                </c:pt>
                <c:pt idx="21">
                  <c:v>-1.6542895162505054</c:v>
                </c:pt>
                <c:pt idx="22">
                  <c:v>-1.7270420774346116</c:v>
                </c:pt>
                <c:pt idx="23">
                  <c:v>-1.7650583828177964</c:v>
                </c:pt>
                <c:pt idx="24">
                  <c:v>-1.537340796698089</c:v>
                </c:pt>
                <c:pt idx="25">
                  <c:v>-1.8481210719110048</c:v>
                </c:pt>
                <c:pt idx="26">
                  <c:v>-1.5196836475984892</c:v>
                </c:pt>
                <c:pt idx="27">
                  <c:v>-1.394002907038463</c:v>
                </c:pt>
                <c:pt idx="28">
                  <c:v>-1.4040527879828537</c:v>
                </c:pt>
                <c:pt idx="29">
                  <c:v>-1.4141246226024007</c:v>
                </c:pt>
                <c:pt idx="30">
                  <c:v>-1.3956519903848765</c:v>
                </c:pt>
                <c:pt idx="31">
                  <c:v>-1.0590855251328659</c:v>
                </c:pt>
                <c:pt idx="32">
                  <c:v>-1.1108207460636677</c:v>
                </c:pt>
                <c:pt idx="33">
                  <c:v>-1.1870332490808277</c:v>
                </c:pt>
                <c:pt idx="34">
                  <c:v>-0.93678607683179138</c:v>
                </c:pt>
                <c:pt idx="35">
                  <c:v>-0.64199553711901924</c:v>
                </c:pt>
                <c:pt idx="36">
                  <c:v>-0.235047294457254</c:v>
                </c:pt>
                <c:pt idx="37">
                  <c:v>-0.27452128124228908</c:v>
                </c:pt>
                <c:pt idx="38">
                  <c:v>-9.1290153544894462E-2</c:v>
                </c:pt>
                <c:pt idx="39">
                  <c:v>-1.23828901879768E-2</c:v>
                </c:pt>
                <c:pt idx="40">
                  <c:v>-0.2225607687130437</c:v>
                </c:pt>
                <c:pt idx="41">
                  <c:v>-0.23896378747655739</c:v>
                </c:pt>
                <c:pt idx="42">
                  <c:v>-0.51883392749750401</c:v>
                </c:pt>
                <c:pt idx="43">
                  <c:v>-0.70741279994887607</c:v>
                </c:pt>
                <c:pt idx="44">
                  <c:v>-0.73824300671187915</c:v>
                </c:pt>
                <c:pt idx="45">
                  <c:v>-0.91803721196376287</c:v>
                </c:pt>
                <c:pt idx="46">
                  <c:v>-1.0994255098029317</c:v>
                </c:pt>
                <c:pt idx="47">
                  <c:v>-0.66860232569549172</c:v>
                </c:pt>
                <c:pt idx="48">
                  <c:v>-0.80446552182075304</c:v>
                </c:pt>
                <c:pt idx="49">
                  <c:v>-0.76177819904883193</c:v>
                </c:pt>
                <c:pt idx="50">
                  <c:v>-0.32187514541092516</c:v>
                </c:pt>
                <c:pt idx="51">
                  <c:v>-0.32759823406732336</c:v>
                </c:pt>
                <c:pt idx="52">
                  <c:v>-0.21666567407751164</c:v>
                </c:pt>
                <c:pt idx="53">
                  <c:v>-2.8527580269074617E-2</c:v>
                </c:pt>
                <c:pt idx="54">
                  <c:v>-0.21735433742147725</c:v>
                </c:pt>
                <c:pt idx="55">
                  <c:v>-0.1030722434018234</c:v>
                </c:pt>
                <c:pt idx="56">
                  <c:v>-0.13630307388599225</c:v>
                </c:pt>
                <c:pt idx="57">
                  <c:v>-8.5450049668490721E-2</c:v>
                </c:pt>
                <c:pt idx="58">
                  <c:v>-7.6064533825660391E-2</c:v>
                </c:pt>
                <c:pt idx="59">
                  <c:v>1.5547300029685532E-2</c:v>
                </c:pt>
                <c:pt idx="60">
                  <c:v>0.13807481078140776</c:v>
                </c:pt>
                <c:pt idx="61">
                  <c:v>-0.11206920050864377</c:v>
                </c:pt>
                <c:pt idx="62">
                  <c:v>-0.23655762205098366</c:v>
                </c:pt>
                <c:pt idx="63">
                  <c:v>-0.2091845862688296</c:v>
                </c:pt>
                <c:pt idx="64">
                  <c:v>-5.5559588087643101E-2</c:v>
                </c:pt>
                <c:pt idx="65">
                  <c:v>-0.20419875744120758</c:v>
                </c:pt>
                <c:pt idx="66">
                  <c:v>4.2938239779927695E-2</c:v>
                </c:pt>
                <c:pt idx="67">
                  <c:v>0.55530291512050711</c:v>
                </c:pt>
                <c:pt idx="68">
                  <c:v>0.86763572013764645</c:v>
                </c:pt>
                <c:pt idx="69">
                  <c:v>1.0213623872804769</c:v>
                </c:pt>
                <c:pt idx="70">
                  <c:v>1.1723618964270077</c:v>
                </c:pt>
                <c:pt idx="71">
                  <c:v>1.4205076969929256</c:v>
                </c:pt>
                <c:pt idx="72">
                  <c:v>1.2351391765337583</c:v>
                </c:pt>
                <c:pt idx="73">
                  <c:v>0.94520466187996799</c:v>
                </c:pt>
                <c:pt idx="74">
                  <c:v>0.76268628262646698</c:v>
                </c:pt>
                <c:pt idx="75">
                  <c:v>0.60706286057866887</c:v>
                </c:pt>
                <c:pt idx="76">
                  <c:v>0.69803270929256478</c:v>
                </c:pt>
                <c:pt idx="77">
                  <c:v>1.094546561980996</c:v>
                </c:pt>
                <c:pt idx="78">
                  <c:v>0.94549304365167541</c:v>
                </c:pt>
                <c:pt idx="79">
                  <c:v>1.0555934954103381</c:v>
                </c:pt>
                <c:pt idx="80">
                  <c:v>1.0946721029000905</c:v>
                </c:pt>
                <c:pt idx="81">
                  <c:v>1.0383671072572416</c:v>
                </c:pt>
                <c:pt idx="82">
                  <c:v>1.1494608029598476</c:v>
                </c:pt>
                <c:pt idx="83">
                  <c:v>1.3380861404712583</c:v>
                </c:pt>
                <c:pt idx="84">
                  <c:v>1.2154237105314412</c:v>
                </c:pt>
                <c:pt idx="85">
                  <c:v>0.98889588571969367</c:v>
                </c:pt>
                <c:pt idx="86">
                  <c:v>0.91693131227394731</c:v>
                </c:pt>
                <c:pt idx="87">
                  <c:v>0.80480344927176839</c:v>
                </c:pt>
                <c:pt idx="88">
                  <c:v>0.90992062991253664</c:v>
                </c:pt>
                <c:pt idx="89">
                  <c:v>0.80979332780645752</c:v>
                </c:pt>
                <c:pt idx="90">
                  <c:v>0.57558981610430682</c:v>
                </c:pt>
                <c:pt idx="91">
                  <c:v>0.60775067135272576</c:v>
                </c:pt>
                <c:pt idx="92">
                  <c:v>0.58362251664408882</c:v>
                </c:pt>
                <c:pt idx="93">
                  <c:v>0.60624609860588141</c:v>
                </c:pt>
                <c:pt idx="94">
                  <c:v>0.71310785042286695</c:v>
                </c:pt>
                <c:pt idx="95">
                  <c:v>0.82143367791602129</c:v>
                </c:pt>
                <c:pt idx="96">
                  <c:v>0.72088968226693662</c:v>
                </c:pt>
                <c:pt idx="97">
                  <c:v>0.72122729995088619</c:v>
                </c:pt>
                <c:pt idx="98">
                  <c:v>0.57458229161438834</c:v>
                </c:pt>
                <c:pt idx="99">
                  <c:v>0.33251041222240807</c:v>
                </c:pt>
                <c:pt idx="100">
                  <c:v>0.30934310380117352</c:v>
                </c:pt>
                <c:pt idx="101">
                  <c:v>0.17092496880122471</c:v>
                </c:pt>
                <c:pt idx="102">
                  <c:v>0.2446528699611861</c:v>
                </c:pt>
                <c:pt idx="103">
                  <c:v>0.18242208716608213</c:v>
                </c:pt>
                <c:pt idx="104">
                  <c:v>-1.9939643576079569E-2</c:v>
                </c:pt>
                <c:pt idx="105">
                  <c:v>-9.05545988559361E-2</c:v>
                </c:pt>
                <c:pt idx="106">
                  <c:v>4.9310995232650905E-3</c:v>
                </c:pt>
                <c:pt idx="107">
                  <c:v>-0.12204639986829569</c:v>
                </c:pt>
                <c:pt idx="108">
                  <c:v>1.3609630294785071E-3</c:v>
                </c:pt>
                <c:pt idx="109">
                  <c:v>0.12211257066082877</c:v>
                </c:pt>
                <c:pt idx="110">
                  <c:v>0.31099517114226916</c:v>
                </c:pt>
                <c:pt idx="111">
                  <c:v>0.35269862823924486</c:v>
                </c:pt>
                <c:pt idx="112">
                  <c:v>0.22970689317209195</c:v>
                </c:pt>
                <c:pt idx="113">
                  <c:v>0.35566983437198491</c:v>
                </c:pt>
                <c:pt idx="114">
                  <c:v>0.38639858531582183</c:v>
                </c:pt>
                <c:pt idx="115">
                  <c:v>0.4953143911859792</c:v>
                </c:pt>
                <c:pt idx="116">
                  <c:v>0.58641574880833214</c:v>
                </c:pt>
                <c:pt idx="117">
                  <c:v>0.58923136093268613</c:v>
                </c:pt>
                <c:pt idx="118">
                  <c:v>0.75156067159944051</c:v>
                </c:pt>
                <c:pt idx="119">
                  <c:v>0.8274671020192822</c:v>
                </c:pt>
                <c:pt idx="120">
                  <c:v>0.81276240251442522</c:v>
                </c:pt>
                <c:pt idx="121">
                  <c:v>0.70725687628012368</c:v>
                </c:pt>
                <c:pt idx="122">
                  <c:v>0.47735926890319608</c:v>
                </c:pt>
                <c:pt idx="123">
                  <c:v>0.57943533267868896</c:v>
                </c:pt>
                <c:pt idx="124">
                  <c:v>0.75275640089676277</c:v>
                </c:pt>
                <c:pt idx="125">
                  <c:v>0.80012305361403313</c:v>
                </c:pt>
                <c:pt idx="126">
                  <c:v>0.95416325334088448</c:v>
                </c:pt>
                <c:pt idx="127">
                  <c:v>0.84894120660131445</c:v>
                </c:pt>
                <c:pt idx="128">
                  <c:v>0.56710717179506909</c:v>
                </c:pt>
                <c:pt idx="129">
                  <c:v>0.77222909761750191</c:v>
                </c:pt>
                <c:pt idx="130">
                  <c:v>0.73919840791946223</c:v>
                </c:pt>
                <c:pt idx="131">
                  <c:v>0.43407855747463603</c:v>
                </c:pt>
                <c:pt idx="132">
                  <c:v>0.36735643639910981</c:v>
                </c:pt>
                <c:pt idx="133">
                  <c:v>0.64962954470847167</c:v>
                </c:pt>
                <c:pt idx="134">
                  <c:v>0.61547559415537223</c:v>
                </c:pt>
                <c:pt idx="135">
                  <c:v>0.49925326416539278</c:v>
                </c:pt>
                <c:pt idx="136">
                  <c:v>0.62862222215159735</c:v>
                </c:pt>
                <c:pt idx="137">
                  <c:v>0.7462960524115877</c:v>
                </c:pt>
                <c:pt idx="138">
                  <c:v>1.0252803722971211</c:v>
                </c:pt>
                <c:pt idx="139">
                  <c:v>1.0236349123728206</c:v>
                </c:pt>
                <c:pt idx="140">
                  <c:v>0.8626334793392767</c:v>
                </c:pt>
                <c:pt idx="141">
                  <c:v>1.1321180390141781</c:v>
                </c:pt>
                <c:pt idx="142">
                  <c:v>1.2784062468437747</c:v>
                </c:pt>
                <c:pt idx="143">
                  <c:v>1.4666323684953122</c:v>
                </c:pt>
                <c:pt idx="144">
                  <c:v>1.6999999354017246</c:v>
                </c:pt>
                <c:pt idx="145">
                  <c:v>1.6282433890137651</c:v>
                </c:pt>
                <c:pt idx="146">
                  <c:v>1.7576698954688244</c:v>
                </c:pt>
                <c:pt idx="147">
                  <c:v>1.4843999253981235</c:v>
                </c:pt>
                <c:pt idx="148">
                  <c:v>1.4490566398220182</c:v>
                </c:pt>
                <c:pt idx="149">
                  <c:v>1.45750347619508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53-C544-B7EE-2E03C9F6AA43}"/>
            </c:ext>
          </c:extLst>
        </c:ser>
        <c:ser>
          <c:idx val="1"/>
          <c:order val="1"/>
          <c:tx>
            <c:strRef>
              <c:f>'Spreads, OAS, bp'!$W$2</c:f>
              <c:strCache>
                <c:ptCount val="1"/>
                <c:pt idx="0">
                  <c:v>CS Z-Score</c:v>
                </c:pt>
              </c:strCache>
            </c:strRef>
          </c:tx>
          <c:spPr>
            <a:ln w="28575" cap="rnd">
              <a:solidFill>
                <a:srgbClr val="00C1F5"/>
              </a:solidFill>
              <a:round/>
            </a:ln>
            <a:effectLst/>
          </c:spPr>
          <c:marker>
            <c:symbol val="none"/>
          </c:marker>
          <c:cat>
            <c:numRef>
              <c:f>'Spreads, OAS, bp'!$A$3:$A$160</c:f>
              <c:numCache>
                <c:formatCode>mm/dd/yyyy</c:formatCode>
                <c:ptCount val="158"/>
                <c:pt idx="0">
                  <c:v>42034</c:v>
                </c:pt>
                <c:pt idx="1">
                  <c:v>42004</c:v>
                </c:pt>
                <c:pt idx="2">
                  <c:v>41971</c:v>
                </c:pt>
                <c:pt idx="3">
                  <c:v>41943</c:v>
                </c:pt>
                <c:pt idx="4">
                  <c:v>41912</c:v>
                </c:pt>
                <c:pt idx="5">
                  <c:v>41880</c:v>
                </c:pt>
                <c:pt idx="6">
                  <c:v>41851</c:v>
                </c:pt>
                <c:pt idx="7">
                  <c:v>41820</c:v>
                </c:pt>
                <c:pt idx="8">
                  <c:v>41789</c:v>
                </c:pt>
                <c:pt idx="9">
                  <c:v>41759</c:v>
                </c:pt>
                <c:pt idx="10">
                  <c:v>41729</c:v>
                </c:pt>
                <c:pt idx="11">
                  <c:v>41698</c:v>
                </c:pt>
                <c:pt idx="12">
                  <c:v>41670</c:v>
                </c:pt>
                <c:pt idx="13">
                  <c:v>41639</c:v>
                </c:pt>
                <c:pt idx="14">
                  <c:v>41607</c:v>
                </c:pt>
                <c:pt idx="15">
                  <c:v>41578</c:v>
                </c:pt>
                <c:pt idx="16">
                  <c:v>41547</c:v>
                </c:pt>
                <c:pt idx="17">
                  <c:v>41516</c:v>
                </c:pt>
                <c:pt idx="18">
                  <c:v>41486</c:v>
                </c:pt>
                <c:pt idx="19">
                  <c:v>41453</c:v>
                </c:pt>
                <c:pt idx="20">
                  <c:v>41425</c:v>
                </c:pt>
                <c:pt idx="21">
                  <c:v>41394</c:v>
                </c:pt>
                <c:pt idx="22">
                  <c:v>41362</c:v>
                </c:pt>
                <c:pt idx="23">
                  <c:v>41333</c:v>
                </c:pt>
                <c:pt idx="24">
                  <c:v>41305</c:v>
                </c:pt>
                <c:pt idx="25">
                  <c:v>41274</c:v>
                </c:pt>
                <c:pt idx="26">
                  <c:v>41243</c:v>
                </c:pt>
                <c:pt idx="27">
                  <c:v>41213</c:v>
                </c:pt>
                <c:pt idx="28">
                  <c:v>41180</c:v>
                </c:pt>
                <c:pt idx="29">
                  <c:v>41152</c:v>
                </c:pt>
                <c:pt idx="30">
                  <c:v>41121</c:v>
                </c:pt>
                <c:pt idx="31">
                  <c:v>41089</c:v>
                </c:pt>
                <c:pt idx="32">
                  <c:v>41060</c:v>
                </c:pt>
                <c:pt idx="33">
                  <c:v>41029</c:v>
                </c:pt>
                <c:pt idx="34">
                  <c:v>40998</c:v>
                </c:pt>
                <c:pt idx="35">
                  <c:v>40968</c:v>
                </c:pt>
                <c:pt idx="36">
                  <c:v>40939</c:v>
                </c:pt>
                <c:pt idx="37">
                  <c:v>40907</c:v>
                </c:pt>
                <c:pt idx="38">
                  <c:v>40877</c:v>
                </c:pt>
                <c:pt idx="39">
                  <c:v>40847</c:v>
                </c:pt>
                <c:pt idx="40">
                  <c:v>40816</c:v>
                </c:pt>
                <c:pt idx="41">
                  <c:v>40786</c:v>
                </c:pt>
                <c:pt idx="42">
                  <c:v>40753</c:v>
                </c:pt>
                <c:pt idx="43">
                  <c:v>40724</c:v>
                </c:pt>
                <c:pt idx="44">
                  <c:v>40694</c:v>
                </c:pt>
                <c:pt idx="45">
                  <c:v>40662</c:v>
                </c:pt>
                <c:pt idx="46">
                  <c:v>40633</c:v>
                </c:pt>
                <c:pt idx="47">
                  <c:v>40602</c:v>
                </c:pt>
                <c:pt idx="48">
                  <c:v>40574</c:v>
                </c:pt>
                <c:pt idx="49">
                  <c:v>40543</c:v>
                </c:pt>
                <c:pt idx="50">
                  <c:v>40512</c:v>
                </c:pt>
                <c:pt idx="51">
                  <c:v>40480</c:v>
                </c:pt>
                <c:pt idx="52">
                  <c:v>40451</c:v>
                </c:pt>
                <c:pt idx="53">
                  <c:v>40421</c:v>
                </c:pt>
                <c:pt idx="54">
                  <c:v>40389</c:v>
                </c:pt>
                <c:pt idx="55">
                  <c:v>40359</c:v>
                </c:pt>
                <c:pt idx="56">
                  <c:v>40329</c:v>
                </c:pt>
                <c:pt idx="57">
                  <c:v>40298</c:v>
                </c:pt>
                <c:pt idx="58">
                  <c:v>40268</c:v>
                </c:pt>
                <c:pt idx="59">
                  <c:v>40235</c:v>
                </c:pt>
                <c:pt idx="60">
                  <c:v>40207</c:v>
                </c:pt>
                <c:pt idx="61">
                  <c:v>40178</c:v>
                </c:pt>
                <c:pt idx="62">
                  <c:v>40147</c:v>
                </c:pt>
                <c:pt idx="63">
                  <c:v>40116</c:v>
                </c:pt>
                <c:pt idx="64">
                  <c:v>40086</c:v>
                </c:pt>
                <c:pt idx="65">
                  <c:v>40056</c:v>
                </c:pt>
                <c:pt idx="66">
                  <c:v>40025</c:v>
                </c:pt>
                <c:pt idx="67">
                  <c:v>39994</c:v>
                </c:pt>
                <c:pt idx="68">
                  <c:v>39962</c:v>
                </c:pt>
                <c:pt idx="69">
                  <c:v>39933</c:v>
                </c:pt>
                <c:pt idx="70">
                  <c:v>39903</c:v>
                </c:pt>
                <c:pt idx="71">
                  <c:v>39871</c:v>
                </c:pt>
                <c:pt idx="72">
                  <c:v>39843</c:v>
                </c:pt>
                <c:pt idx="73">
                  <c:v>39813</c:v>
                </c:pt>
                <c:pt idx="74">
                  <c:v>39780</c:v>
                </c:pt>
                <c:pt idx="75">
                  <c:v>39752</c:v>
                </c:pt>
                <c:pt idx="76">
                  <c:v>39721</c:v>
                </c:pt>
                <c:pt idx="77">
                  <c:v>39689</c:v>
                </c:pt>
                <c:pt idx="78">
                  <c:v>39660</c:v>
                </c:pt>
                <c:pt idx="79">
                  <c:v>39629</c:v>
                </c:pt>
                <c:pt idx="80">
                  <c:v>39598</c:v>
                </c:pt>
                <c:pt idx="81">
                  <c:v>39568</c:v>
                </c:pt>
                <c:pt idx="82">
                  <c:v>39538</c:v>
                </c:pt>
                <c:pt idx="83">
                  <c:v>39507</c:v>
                </c:pt>
                <c:pt idx="84">
                  <c:v>39478</c:v>
                </c:pt>
                <c:pt idx="85">
                  <c:v>39447</c:v>
                </c:pt>
                <c:pt idx="86">
                  <c:v>39416</c:v>
                </c:pt>
                <c:pt idx="87">
                  <c:v>39386</c:v>
                </c:pt>
                <c:pt idx="88">
                  <c:v>39353</c:v>
                </c:pt>
                <c:pt idx="89">
                  <c:v>39325</c:v>
                </c:pt>
                <c:pt idx="90">
                  <c:v>39294</c:v>
                </c:pt>
                <c:pt idx="91">
                  <c:v>39262</c:v>
                </c:pt>
                <c:pt idx="92">
                  <c:v>39233</c:v>
                </c:pt>
                <c:pt idx="93">
                  <c:v>39202</c:v>
                </c:pt>
                <c:pt idx="94">
                  <c:v>39171</c:v>
                </c:pt>
                <c:pt idx="95">
                  <c:v>39141</c:v>
                </c:pt>
                <c:pt idx="96">
                  <c:v>39113</c:v>
                </c:pt>
                <c:pt idx="97">
                  <c:v>39080</c:v>
                </c:pt>
                <c:pt idx="98">
                  <c:v>39051</c:v>
                </c:pt>
                <c:pt idx="99">
                  <c:v>39021</c:v>
                </c:pt>
                <c:pt idx="100">
                  <c:v>38989</c:v>
                </c:pt>
                <c:pt idx="101">
                  <c:v>38960</c:v>
                </c:pt>
                <c:pt idx="102">
                  <c:v>38929</c:v>
                </c:pt>
                <c:pt idx="103">
                  <c:v>38898</c:v>
                </c:pt>
                <c:pt idx="104">
                  <c:v>38868</c:v>
                </c:pt>
                <c:pt idx="105">
                  <c:v>38835</c:v>
                </c:pt>
                <c:pt idx="106">
                  <c:v>38807</c:v>
                </c:pt>
                <c:pt idx="107">
                  <c:v>38776</c:v>
                </c:pt>
                <c:pt idx="108">
                  <c:v>38748</c:v>
                </c:pt>
                <c:pt idx="109">
                  <c:v>38716</c:v>
                </c:pt>
                <c:pt idx="110">
                  <c:v>38686</c:v>
                </c:pt>
                <c:pt idx="111">
                  <c:v>38656</c:v>
                </c:pt>
                <c:pt idx="112">
                  <c:v>38625</c:v>
                </c:pt>
                <c:pt idx="113">
                  <c:v>38595</c:v>
                </c:pt>
                <c:pt idx="114">
                  <c:v>38562</c:v>
                </c:pt>
                <c:pt idx="115">
                  <c:v>38533</c:v>
                </c:pt>
                <c:pt idx="116">
                  <c:v>38503</c:v>
                </c:pt>
                <c:pt idx="117">
                  <c:v>38471</c:v>
                </c:pt>
                <c:pt idx="118">
                  <c:v>38442</c:v>
                </c:pt>
                <c:pt idx="119">
                  <c:v>38411</c:v>
                </c:pt>
                <c:pt idx="120">
                  <c:v>38383</c:v>
                </c:pt>
                <c:pt idx="121">
                  <c:v>38352</c:v>
                </c:pt>
                <c:pt idx="122">
                  <c:v>38321</c:v>
                </c:pt>
                <c:pt idx="123">
                  <c:v>38289</c:v>
                </c:pt>
                <c:pt idx="124">
                  <c:v>38260</c:v>
                </c:pt>
                <c:pt idx="125">
                  <c:v>38230</c:v>
                </c:pt>
                <c:pt idx="126">
                  <c:v>38198</c:v>
                </c:pt>
                <c:pt idx="127">
                  <c:v>38168</c:v>
                </c:pt>
                <c:pt idx="128">
                  <c:v>38138</c:v>
                </c:pt>
                <c:pt idx="129">
                  <c:v>38107</c:v>
                </c:pt>
                <c:pt idx="130">
                  <c:v>38077</c:v>
                </c:pt>
                <c:pt idx="131">
                  <c:v>38044</c:v>
                </c:pt>
                <c:pt idx="132">
                  <c:v>38016</c:v>
                </c:pt>
                <c:pt idx="133">
                  <c:v>37986</c:v>
                </c:pt>
                <c:pt idx="134">
                  <c:v>37953</c:v>
                </c:pt>
                <c:pt idx="135">
                  <c:v>37925</c:v>
                </c:pt>
                <c:pt idx="136">
                  <c:v>37894</c:v>
                </c:pt>
                <c:pt idx="137">
                  <c:v>37862</c:v>
                </c:pt>
                <c:pt idx="138">
                  <c:v>37833</c:v>
                </c:pt>
                <c:pt idx="139">
                  <c:v>37802</c:v>
                </c:pt>
                <c:pt idx="140">
                  <c:v>37771</c:v>
                </c:pt>
                <c:pt idx="141">
                  <c:v>37741</c:v>
                </c:pt>
                <c:pt idx="142">
                  <c:v>37711</c:v>
                </c:pt>
                <c:pt idx="143">
                  <c:v>37680</c:v>
                </c:pt>
                <c:pt idx="144">
                  <c:v>37652</c:v>
                </c:pt>
                <c:pt idx="145">
                  <c:v>37621</c:v>
                </c:pt>
                <c:pt idx="146">
                  <c:v>37589</c:v>
                </c:pt>
                <c:pt idx="147">
                  <c:v>37560</c:v>
                </c:pt>
                <c:pt idx="148">
                  <c:v>37529</c:v>
                </c:pt>
                <c:pt idx="149">
                  <c:v>37498</c:v>
                </c:pt>
                <c:pt idx="150">
                  <c:v>37468</c:v>
                </c:pt>
                <c:pt idx="151">
                  <c:v>37435</c:v>
                </c:pt>
                <c:pt idx="152">
                  <c:v>37407</c:v>
                </c:pt>
                <c:pt idx="153">
                  <c:v>37376</c:v>
                </c:pt>
                <c:pt idx="154">
                  <c:v>37344</c:v>
                </c:pt>
                <c:pt idx="155">
                  <c:v>37315</c:v>
                </c:pt>
                <c:pt idx="156">
                  <c:v>37287</c:v>
                </c:pt>
                <c:pt idx="157">
                  <c:v>37256</c:v>
                </c:pt>
              </c:numCache>
            </c:numRef>
          </c:cat>
          <c:val>
            <c:numRef>
              <c:f>'Spreads, OAS, bp'!$W$3:$W$152</c:f>
              <c:numCache>
                <c:formatCode>General</c:formatCode>
                <c:ptCount val="150"/>
                <c:pt idx="0">
                  <c:v>-0.44677919136427635</c:v>
                </c:pt>
                <c:pt idx="1">
                  <c:v>-0.38464694608986366</c:v>
                </c:pt>
                <c:pt idx="2">
                  <c:v>-0.48311487424768934</c:v>
                </c:pt>
                <c:pt idx="3">
                  <c:v>-0.49537439202946099</c:v>
                </c:pt>
                <c:pt idx="4">
                  <c:v>-0.53641507296420388</c:v>
                </c:pt>
                <c:pt idx="5">
                  <c:v>-0.69666247682475768</c:v>
                </c:pt>
                <c:pt idx="6">
                  <c:v>-0.72618575951276332</c:v>
                </c:pt>
                <c:pt idx="7">
                  <c:v>-0.87601688446027637</c:v>
                </c:pt>
                <c:pt idx="8">
                  <c:v>-0.86188447952619018</c:v>
                </c:pt>
                <c:pt idx="9">
                  <c:v>-0.93206201218523943</c:v>
                </c:pt>
                <c:pt idx="10">
                  <c:v>-0.9029759807815898</c:v>
                </c:pt>
                <c:pt idx="11">
                  <c:v>-0.90072440812999666</c:v>
                </c:pt>
                <c:pt idx="12">
                  <c:v>-0.66737455138584068</c:v>
                </c:pt>
                <c:pt idx="13">
                  <c:v>-0.81133584878762799</c:v>
                </c:pt>
                <c:pt idx="14">
                  <c:v>-0.66549431099678169</c:v>
                </c:pt>
                <c:pt idx="15">
                  <c:v>-0.59505266460693362</c:v>
                </c:pt>
                <c:pt idx="16">
                  <c:v>-0.44337503910791176</c:v>
                </c:pt>
                <c:pt idx="17">
                  <c:v>-0.42395957510250032</c:v>
                </c:pt>
                <c:pt idx="18">
                  <c:v>-0.41841331061709919</c:v>
                </c:pt>
                <c:pt idx="19">
                  <c:v>-0.25767695986450873</c:v>
                </c:pt>
                <c:pt idx="20">
                  <c:v>-0.413867701507109</c:v>
                </c:pt>
                <c:pt idx="21">
                  <c:v>-0.46258171825709754</c:v>
                </c:pt>
                <c:pt idx="22">
                  <c:v>-0.30030551880742429</c:v>
                </c:pt>
                <c:pt idx="23">
                  <c:v>-0.31602310982921245</c:v>
                </c:pt>
                <c:pt idx="24">
                  <c:v>-0.25697841475990846</c:v>
                </c:pt>
                <c:pt idx="25">
                  <c:v>-0.23502463489956327</c:v>
                </c:pt>
                <c:pt idx="26">
                  <c:v>-9.3509401403343156E-2</c:v>
                </c:pt>
                <c:pt idx="27">
                  <c:v>-2.2033933691555086E-2</c:v>
                </c:pt>
                <c:pt idx="28">
                  <c:v>3.5045345652338918E-2</c:v>
                </c:pt>
                <c:pt idx="29">
                  <c:v>0.16422524169268427</c:v>
                </c:pt>
                <c:pt idx="30">
                  <c:v>0.36210725438036095</c:v>
                </c:pt>
                <c:pt idx="31">
                  <c:v>0.30494752294707628</c:v>
                </c:pt>
                <c:pt idx="32">
                  <c:v>0.55241020627122339</c:v>
                </c:pt>
                <c:pt idx="33">
                  <c:v>0.24453116227939259</c:v>
                </c:pt>
                <c:pt idx="34">
                  <c:v>0.11279707961373439</c:v>
                </c:pt>
                <c:pt idx="35">
                  <c:v>0.153385984453977</c:v>
                </c:pt>
                <c:pt idx="36">
                  <c:v>0.30800348437378333</c:v>
                </c:pt>
                <c:pt idx="37">
                  <c:v>0.63863367819003114</c:v>
                </c:pt>
                <c:pt idx="38">
                  <c:v>0.65273866434521688</c:v>
                </c:pt>
                <c:pt idx="39">
                  <c:v>0.32233286604669492</c:v>
                </c:pt>
                <c:pt idx="40">
                  <c:v>0.78838728656265356</c:v>
                </c:pt>
                <c:pt idx="41">
                  <c:v>0.42023948337064121</c:v>
                </c:pt>
                <c:pt idx="42">
                  <c:v>-0.15099492540163637</c:v>
                </c:pt>
                <c:pt idx="43">
                  <c:v>-0.3562913747374935</c:v>
                </c:pt>
                <c:pt idx="44">
                  <c:v>-0.48334018633956288</c:v>
                </c:pt>
                <c:pt idx="45">
                  <c:v>-0.65092685125332472</c:v>
                </c:pt>
                <c:pt idx="46">
                  <c:v>-0.60312724520588978</c:v>
                </c:pt>
                <c:pt idx="47">
                  <c:v>-0.71244718832366971</c:v>
                </c:pt>
                <c:pt idx="48">
                  <c:v>-0.69632480182552636</c:v>
                </c:pt>
                <c:pt idx="49">
                  <c:v>-0.41118647853064749</c:v>
                </c:pt>
                <c:pt idx="50">
                  <c:v>-0.20648353572779046</c:v>
                </c:pt>
                <c:pt idx="51">
                  <c:v>-0.43145305594915068</c:v>
                </c:pt>
                <c:pt idx="52">
                  <c:v>-0.25628497274380652</c:v>
                </c:pt>
                <c:pt idx="53">
                  <c:v>-9.5020109648464829E-2</c:v>
                </c:pt>
                <c:pt idx="54">
                  <c:v>-0.1500900726682371</c:v>
                </c:pt>
                <c:pt idx="55">
                  <c:v>9.6328925840099541E-2</c:v>
                </c:pt>
                <c:pt idx="56">
                  <c:v>0.16136500600495204</c:v>
                </c:pt>
                <c:pt idx="57">
                  <c:v>-0.21355211426880713</c:v>
                </c:pt>
                <c:pt idx="58">
                  <c:v>-0.22665182914814405</c:v>
                </c:pt>
                <c:pt idx="59">
                  <c:v>9.9867954872417425E-2</c:v>
                </c:pt>
                <c:pt idx="60">
                  <c:v>-2.0781352544284298E-2</c:v>
                </c:pt>
                <c:pt idx="61">
                  <c:v>5.1614087245630595E-2</c:v>
                </c:pt>
                <c:pt idx="62">
                  <c:v>0.25723515659218116</c:v>
                </c:pt>
                <c:pt idx="63">
                  <c:v>0.15583069414188455</c:v>
                </c:pt>
                <c:pt idx="64">
                  <c:v>0.27593635748497036</c:v>
                </c:pt>
                <c:pt idx="65">
                  <c:v>0.69777646320800291</c:v>
                </c:pt>
                <c:pt idx="66">
                  <c:v>0.94447762617765374</c:v>
                </c:pt>
                <c:pt idx="67">
                  <c:v>1.4521611682312681</c:v>
                </c:pt>
                <c:pt idx="68">
                  <c:v>1.7591407350732144</c:v>
                </c:pt>
                <c:pt idx="69">
                  <c:v>2.2867353971818902</c:v>
                </c:pt>
                <c:pt idx="70">
                  <c:v>2.9823521960136499</c:v>
                </c:pt>
                <c:pt idx="71">
                  <c:v>3.1695210423386326</c:v>
                </c:pt>
                <c:pt idx="72">
                  <c:v>2.993234998781805</c:v>
                </c:pt>
                <c:pt idx="73">
                  <c:v>3.8225475306189436</c:v>
                </c:pt>
                <c:pt idx="74">
                  <c:v>3.373317811220129</c:v>
                </c:pt>
                <c:pt idx="75">
                  <c:v>2.7247687009490562</c:v>
                </c:pt>
                <c:pt idx="76">
                  <c:v>1.2131765521806084</c:v>
                </c:pt>
                <c:pt idx="77">
                  <c:v>0.53168150207628873</c:v>
                </c:pt>
                <c:pt idx="78">
                  <c:v>0.51413212936261787</c:v>
                </c:pt>
                <c:pt idx="79">
                  <c:v>0.18793057410598912</c:v>
                </c:pt>
                <c:pt idx="80">
                  <c:v>-0.17492695715417389</c:v>
                </c:pt>
                <c:pt idx="81">
                  <c:v>-5.9242232322122799E-2</c:v>
                </c:pt>
                <c:pt idx="82">
                  <c:v>0.18541809573311499</c:v>
                </c:pt>
                <c:pt idx="83">
                  <c:v>0.28091736408745871</c:v>
                </c:pt>
                <c:pt idx="84">
                  <c:v>8.7622449940455399E-2</c:v>
                </c:pt>
                <c:pt idx="85">
                  <c:v>-0.43958540962040771</c:v>
                </c:pt>
                <c:pt idx="86">
                  <c:v>-0.43052699402026717</c:v>
                </c:pt>
                <c:pt idx="87">
                  <c:v>-0.70361263563735832</c:v>
                </c:pt>
                <c:pt idx="88">
                  <c:v>-0.70298878306838186</c:v>
                </c:pt>
                <c:pt idx="89">
                  <c:v>-0.5904888354892206</c:v>
                </c:pt>
                <c:pt idx="90">
                  <c:v>-0.68149268748994962</c:v>
                </c:pt>
                <c:pt idx="91">
                  <c:v>-1.0511654760144855</c:v>
                </c:pt>
                <c:pt idx="92">
                  <c:v>-1.1368867891616483</c:v>
                </c:pt>
                <c:pt idx="93">
                  <c:v>-1.0514337060715249</c:v>
                </c:pt>
                <c:pt idx="94">
                  <c:v>-0.98397313452327806</c:v>
                </c:pt>
                <c:pt idx="95">
                  <c:v>-0.97213600879001494</c:v>
                </c:pt>
                <c:pt idx="96">
                  <c:v>-1.0278059108766719</c:v>
                </c:pt>
                <c:pt idx="97">
                  <c:v>-0.95802969318944342</c:v>
                </c:pt>
                <c:pt idx="98">
                  <c:v>-0.92372977516164345</c:v>
                </c:pt>
                <c:pt idx="99">
                  <c:v>-0.9047089087130139</c:v>
                </c:pt>
                <c:pt idx="100">
                  <c:v>-0.7683555772233972</c:v>
                </c:pt>
                <c:pt idx="101">
                  <c:v>-0.76214183619403764</c:v>
                </c:pt>
                <c:pt idx="102">
                  <c:v>-0.7029061923059795</c:v>
                </c:pt>
                <c:pt idx="103">
                  <c:v>-0.66773837764927213</c:v>
                </c:pt>
                <c:pt idx="104">
                  <c:v>-0.68303119435550985</c:v>
                </c:pt>
                <c:pt idx="105">
                  <c:v>-0.72297522735206154</c:v>
                </c:pt>
                <c:pt idx="106">
                  <c:v>-0.66644495940787429</c:v>
                </c:pt>
                <c:pt idx="107">
                  <c:v>-0.51297331754908848</c:v>
                </c:pt>
                <c:pt idx="108">
                  <c:v>-0.53838701618388285</c:v>
                </c:pt>
                <c:pt idx="109">
                  <c:v>-0.25806150400665134</c:v>
                </c:pt>
                <c:pt idx="110">
                  <c:v>-0.43805151452657298</c:v>
                </c:pt>
                <c:pt idx="111">
                  <c:v>-0.55150930273378873</c:v>
                </c:pt>
                <c:pt idx="112">
                  <c:v>-0.46566098626517671</c:v>
                </c:pt>
                <c:pt idx="113">
                  <c:v>-0.45356842122582064</c:v>
                </c:pt>
                <c:pt idx="114">
                  <c:v>-0.44974120806954215</c:v>
                </c:pt>
                <c:pt idx="115">
                  <c:v>-0.23680650045879989</c:v>
                </c:pt>
                <c:pt idx="116">
                  <c:v>-0.12718243638728174</c:v>
                </c:pt>
                <c:pt idx="117">
                  <c:v>-0.44416500216197846</c:v>
                </c:pt>
                <c:pt idx="118">
                  <c:v>-0.627952127524945</c:v>
                </c:pt>
                <c:pt idx="119">
                  <c:v>-0.84457461341754747</c:v>
                </c:pt>
                <c:pt idx="120">
                  <c:v>-0.7332543834696158</c:v>
                </c:pt>
                <c:pt idx="121">
                  <c:v>-0.76529646971785825</c:v>
                </c:pt>
                <c:pt idx="122">
                  <c:v>-0.66529261513970839</c:v>
                </c:pt>
                <c:pt idx="123">
                  <c:v>-0.55219400013707431</c:v>
                </c:pt>
                <c:pt idx="124">
                  <c:v>-0.53650890621041081</c:v>
                </c:pt>
                <c:pt idx="125">
                  <c:v>-0.46230712998299694</c:v>
                </c:pt>
                <c:pt idx="126">
                  <c:v>-0.45785770748526861</c:v>
                </c:pt>
                <c:pt idx="127">
                  <c:v>-0.50615967873996737</c:v>
                </c:pt>
                <c:pt idx="128">
                  <c:v>-0.40998214551622197</c:v>
                </c:pt>
                <c:pt idx="129">
                  <c:v>-0.61323151732455139</c:v>
                </c:pt>
                <c:pt idx="130">
                  <c:v>-0.45160065213435502</c:v>
                </c:pt>
                <c:pt idx="131">
                  <c:v>-0.44434686368478937</c:v>
                </c:pt>
                <c:pt idx="132">
                  <c:v>-0.51651854377868489</c:v>
                </c:pt>
                <c:pt idx="133">
                  <c:v>-0.36118386587531753</c:v>
                </c:pt>
                <c:pt idx="134">
                  <c:v>-0.52403891905776334</c:v>
                </c:pt>
                <c:pt idx="135">
                  <c:v>-0.45097105239774904</c:v>
                </c:pt>
                <c:pt idx="136">
                  <c:v>-0.22165384940907085</c:v>
                </c:pt>
                <c:pt idx="137">
                  <c:v>-0.10126371778316456</c:v>
                </c:pt>
                <c:pt idx="138">
                  <c:v>0.12009822026555927</c:v>
                </c:pt>
                <c:pt idx="139">
                  <c:v>0.13879357077290935</c:v>
                </c:pt>
                <c:pt idx="140">
                  <c:v>0.49392915475829219</c:v>
                </c:pt>
                <c:pt idx="141">
                  <c:v>0.62835764750774659</c:v>
                </c:pt>
                <c:pt idx="142">
                  <c:v>1.2526258374442329</c:v>
                </c:pt>
                <c:pt idx="143">
                  <c:v>1.3907451306930074</c:v>
                </c:pt>
                <c:pt idx="144">
                  <c:v>1.2347262838615389</c:v>
                </c:pt>
                <c:pt idx="145">
                  <c:v>1.8777671261872224</c:v>
                </c:pt>
                <c:pt idx="146">
                  <c:v>2.0419042684243016</c:v>
                </c:pt>
                <c:pt idx="147">
                  <c:v>3.0264052969743656</c:v>
                </c:pt>
                <c:pt idx="148">
                  <c:v>2.8350926891151085</c:v>
                </c:pt>
                <c:pt idx="149">
                  <c:v>2.3741075305574233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53-C544-B7EE-2E03C9F6AA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3355488"/>
        <c:axId val="739266016"/>
      </c:lineChart>
      <c:dateAx>
        <c:axId val="1243355488"/>
        <c:scaling>
          <c:orientation val="minMax"/>
        </c:scaling>
        <c:delete val="0"/>
        <c:axPos val="b"/>
        <c:numFmt formatCode="mm/yy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739266016"/>
        <c:crosses val="autoZero"/>
        <c:auto val="1"/>
        <c:lblOffset val="100"/>
        <c:baseTimeUnit val="months"/>
      </c:dateAx>
      <c:valAx>
        <c:axId val="7392660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243355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Helvetica" pitchFamily="2" charset="0"/>
              <a:ea typeface="+mn-ea"/>
              <a:cs typeface="+mn-cs"/>
            </a:defRPr>
          </a:pPr>
          <a:endParaRPr lang="en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 Avg.</a:t>
            </a:r>
            <a:r>
              <a:rPr lang="en-GB" baseline="0"/>
              <a:t> Bund Yield vs. IG Spread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lotArea>
      <c:layout/>
      <c:lineChart>
        <c:grouping val="stacked"/>
        <c:varyColors val="0"/>
        <c:ser>
          <c:idx val="1"/>
          <c:order val="1"/>
          <c:tx>
            <c:v>IG Spread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'Spreads, OAS, bp'!$A$3:$A$160</c:f>
              <c:numCache>
                <c:formatCode>mm/dd/yyyy</c:formatCode>
                <c:ptCount val="158"/>
                <c:pt idx="0">
                  <c:v>42034</c:v>
                </c:pt>
                <c:pt idx="1">
                  <c:v>42004</c:v>
                </c:pt>
                <c:pt idx="2">
                  <c:v>41971</c:v>
                </c:pt>
                <c:pt idx="3">
                  <c:v>41943</c:v>
                </c:pt>
                <c:pt idx="4">
                  <c:v>41912</c:v>
                </c:pt>
                <c:pt idx="5">
                  <c:v>41880</c:v>
                </c:pt>
                <c:pt idx="6">
                  <c:v>41851</c:v>
                </c:pt>
                <c:pt idx="7">
                  <c:v>41820</c:v>
                </c:pt>
                <c:pt idx="8">
                  <c:v>41789</c:v>
                </c:pt>
                <c:pt idx="9">
                  <c:v>41759</c:v>
                </c:pt>
                <c:pt idx="10">
                  <c:v>41729</c:v>
                </c:pt>
                <c:pt idx="11">
                  <c:v>41698</c:v>
                </c:pt>
                <c:pt idx="12">
                  <c:v>41670</c:v>
                </c:pt>
                <c:pt idx="13">
                  <c:v>41639</c:v>
                </c:pt>
                <c:pt idx="14">
                  <c:v>41607</c:v>
                </c:pt>
                <c:pt idx="15">
                  <c:v>41578</c:v>
                </c:pt>
                <c:pt idx="16">
                  <c:v>41547</c:v>
                </c:pt>
                <c:pt idx="17">
                  <c:v>41516</c:v>
                </c:pt>
                <c:pt idx="18">
                  <c:v>41486</c:v>
                </c:pt>
                <c:pt idx="19">
                  <c:v>41453</c:v>
                </c:pt>
                <c:pt idx="20">
                  <c:v>41425</c:v>
                </c:pt>
                <c:pt idx="21">
                  <c:v>41394</c:v>
                </c:pt>
                <c:pt idx="22">
                  <c:v>41362</c:v>
                </c:pt>
                <c:pt idx="23">
                  <c:v>41333</c:v>
                </c:pt>
                <c:pt idx="24">
                  <c:v>41305</c:v>
                </c:pt>
                <c:pt idx="25">
                  <c:v>41274</c:v>
                </c:pt>
                <c:pt idx="26">
                  <c:v>41243</c:v>
                </c:pt>
                <c:pt idx="27">
                  <c:v>41213</c:v>
                </c:pt>
                <c:pt idx="28">
                  <c:v>41180</c:v>
                </c:pt>
                <c:pt idx="29">
                  <c:v>41152</c:v>
                </c:pt>
                <c:pt idx="30">
                  <c:v>41121</c:v>
                </c:pt>
                <c:pt idx="31">
                  <c:v>41089</c:v>
                </c:pt>
                <c:pt idx="32">
                  <c:v>41060</c:v>
                </c:pt>
                <c:pt idx="33">
                  <c:v>41029</c:v>
                </c:pt>
                <c:pt idx="34">
                  <c:v>40998</c:v>
                </c:pt>
                <c:pt idx="35">
                  <c:v>40968</c:v>
                </c:pt>
                <c:pt idx="36">
                  <c:v>40939</c:v>
                </c:pt>
                <c:pt idx="37">
                  <c:v>40907</c:v>
                </c:pt>
                <c:pt idx="38">
                  <c:v>40877</c:v>
                </c:pt>
                <c:pt idx="39">
                  <c:v>40847</c:v>
                </c:pt>
                <c:pt idx="40">
                  <c:v>40816</c:v>
                </c:pt>
                <c:pt idx="41">
                  <c:v>40786</c:v>
                </c:pt>
                <c:pt idx="42">
                  <c:v>40753</c:v>
                </c:pt>
                <c:pt idx="43">
                  <c:v>40724</c:v>
                </c:pt>
                <c:pt idx="44">
                  <c:v>40694</c:v>
                </c:pt>
                <c:pt idx="45">
                  <c:v>40662</c:v>
                </c:pt>
                <c:pt idx="46">
                  <c:v>40633</c:v>
                </c:pt>
                <c:pt idx="47">
                  <c:v>40602</c:v>
                </c:pt>
                <c:pt idx="48">
                  <c:v>40574</c:v>
                </c:pt>
                <c:pt idx="49">
                  <c:v>40543</c:v>
                </c:pt>
                <c:pt idx="50">
                  <c:v>40512</c:v>
                </c:pt>
                <c:pt idx="51">
                  <c:v>40480</c:v>
                </c:pt>
                <c:pt idx="52">
                  <c:v>40451</c:v>
                </c:pt>
                <c:pt idx="53">
                  <c:v>40421</c:v>
                </c:pt>
                <c:pt idx="54">
                  <c:v>40389</c:v>
                </c:pt>
                <c:pt idx="55">
                  <c:v>40359</c:v>
                </c:pt>
                <c:pt idx="56">
                  <c:v>40329</c:v>
                </c:pt>
                <c:pt idx="57">
                  <c:v>40298</c:v>
                </c:pt>
                <c:pt idx="58">
                  <c:v>40268</c:v>
                </c:pt>
                <c:pt idx="59">
                  <c:v>40235</c:v>
                </c:pt>
                <c:pt idx="60">
                  <c:v>40207</c:v>
                </c:pt>
                <c:pt idx="61">
                  <c:v>40178</c:v>
                </c:pt>
                <c:pt idx="62">
                  <c:v>40147</c:v>
                </c:pt>
                <c:pt idx="63">
                  <c:v>40116</c:v>
                </c:pt>
                <c:pt idx="64">
                  <c:v>40086</c:v>
                </c:pt>
                <c:pt idx="65">
                  <c:v>40056</c:v>
                </c:pt>
                <c:pt idx="66">
                  <c:v>40025</c:v>
                </c:pt>
                <c:pt idx="67">
                  <c:v>39994</c:v>
                </c:pt>
                <c:pt idx="68">
                  <c:v>39962</c:v>
                </c:pt>
                <c:pt idx="69">
                  <c:v>39933</c:v>
                </c:pt>
                <c:pt idx="70">
                  <c:v>39903</c:v>
                </c:pt>
                <c:pt idx="71">
                  <c:v>39871</c:v>
                </c:pt>
                <c:pt idx="72">
                  <c:v>39843</c:v>
                </c:pt>
                <c:pt idx="73">
                  <c:v>39813</c:v>
                </c:pt>
                <c:pt idx="74">
                  <c:v>39780</c:v>
                </c:pt>
                <c:pt idx="75">
                  <c:v>39752</c:v>
                </c:pt>
                <c:pt idx="76">
                  <c:v>39721</c:v>
                </c:pt>
                <c:pt idx="77">
                  <c:v>39689</c:v>
                </c:pt>
                <c:pt idx="78">
                  <c:v>39660</c:v>
                </c:pt>
                <c:pt idx="79">
                  <c:v>39629</c:v>
                </c:pt>
                <c:pt idx="80">
                  <c:v>39598</c:v>
                </c:pt>
                <c:pt idx="81">
                  <c:v>39568</c:v>
                </c:pt>
                <c:pt idx="82">
                  <c:v>39538</c:v>
                </c:pt>
                <c:pt idx="83">
                  <c:v>39507</c:v>
                </c:pt>
                <c:pt idx="84">
                  <c:v>39478</c:v>
                </c:pt>
                <c:pt idx="85">
                  <c:v>39447</c:v>
                </c:pt>
                <c:pt idx="86">
                  <c:v>39416</c:v>
                </c:pt>
                <c:pt idx="87">
                  <c:v>39386</c:v>
                </c:pt>
                <c:pt idx="88">
                  <c:v>39353</c:v>
                </c:pt>
                <c:pt idx="89">
                  <c:v>39325</c:v>
                </c:pt>
                <c:pt idx="90">
                  <c:v>39294</c:v>
                </c:pt>
                <c:pt idx="91">
                  <c:v>39262</c:v>
                </c:pt>
                <c:pt idx="92">
                  <c:v>39233</c:v>
                </c:pt>
                <c:pt idx="93">
                  <c:v>39202</c:v>
                </c:pt>
                <c:pt idx="94">
                  <c:v>39171</c:v>
                </c:pt>
                <c:pt idx="95">
                  <c:v>39141</c:v>
                </c:pt>
                <c:pt idx="96">
                  <c:v>39113</c:v>
                </c:pt>
                <c:pt idx="97">
                  <c:v>39080</c:v>
                </c:pt>
                <c:pt idx="98">
                  <c:v>39051</c:v>
                </c:pt>
                <c:pt idx="99">
                  <c:v>39021</c:v>
                </c:pt>
                <c:pt idx="100">
                  <c:v>38989</c:v>
                </c:pt>
                <c:pt idx="101">
                  <c:v>38960</c:v>
                </c:pt>
                <c:pt idx="102">
                  <c:v>38929</c:v>
                </c:pt>
                <c:pt idx="103">
                  <c:v>38898</c:v>
                </c:pt>
                <c:pt idx="104">
                  <c:v>38868</c:v>
                </c:pt>
                <c:pt idx="105">
                  <c:v>38835</c:v>
                </c:pt>
                <c:pt idx="106">
                  <c:v>38807</c:v>
                </c:pt>
                <c:pt idx="107">
                  <c:v>38776</c:v>
                </c:pt>
                <c:pt idx="108">
                  <c:v>38748</c:v>
                </c:pt>
                <c:pt idx="109">
                  <c:v>38716</c:v>
                </c:pt>
                <c:pt idx="110">
                  <c:v>38686</c:v>
                </c:pt>
                <c:pt idx="111">
                  <c:v>38656</c:v>
                </c:pt>
                <c:pt idx="112">
                  <c:v>38625</c:v>
                </c:pt>
                <c:pt idx="113">
                  <c:v>38595</c:v>
                </c:pt>
                <c:pt idx="114">
                  <c:v>38562</c:v>
                </c:pt>
                <c:pt idx="115">
                  <c:v>38533</c:v>
                </c:pt>
                <c:pt idx="116">
                  <c:v>38503</c:v>
                </c:pt>
                <c:pt idx="117">
                  <c:v>38471</c:v>
                </c:pt>
                <c:pt idx="118">
                  <c:v>38442</c:v>
                </c:pt>
                <c:pt idx="119">
                  <c:v>38411</c:v>
                </c:pt>
                <c:pt idx="120">
                  <c:v>38383</c:v>
                </c:pt>
                <c:pt idx="121">
                  <c:v>38352</c:v>
                </c:pt>
                <c:pt idx="122">
                  <c:v>38321</c:v>
                </c:pt>
                <c:pt idx="123">
                  <c:v>38289</c:v>
                </c:pt>
                <c:pt idx="124">
                  <c:v>38260</c:v>
                </c:pt>
                <c:pt idx="125">
                  <c:v>38230</c:v>
                </c:pt>
                <c:pt idx="126">
                  <c:v>38198</c:v>
                </c:pt>
                <c:pt idx="127">
                  <c:v>38168</c:v>
                </c:pt>
                <c:pt idx="128">
                  <c:v>38138</c:v>
                </c:pt>
                <c:pt idx="129">
                  <c:v>38107</c:v>
                </c:pt>
                <c:pt idx="130">
                  <c:v>38077</c:v>
                </c:pt>
                <c:pt idx="131">
                  <c:v>38044</c:v>
                </c:pt>
                <c:pt idx="132">
                  <c:v>38016</c:v>
                </c:pt>
                <c:pt idx="133">
                  <c:v>37986</c:v>
                </c:pt>
                <c:pt idx="134">
                  <c:v>37953</c:v>
                </c:pt>
                <c:pt idx="135">
                  <c:v>37925</c:v>
                </c:pt>
                <c:pt idx="136">
                  <c:v>37894</c:v>
                </c:pt>
                <c:pt idx="137">
                  <c:v>37862</c:v>
                </c:pt>
                <c:pt idx="138">
                  <c:v>37833</c:v>
                </c:pt>
                <c:pt idx="139">
                  <c:v>37802</c:v>
                </c:pt>
                <c:pt idx="140">
                  <c:v>37771</c:v>
                </c:pt>
                <c:pt idx="141">
                  <c:v>37741</c:v>
                </c:pt>
                <c:pt idx="142">
                  <c:v>37711</c:v>
                </c:pt>
                <c:pt idx="143">
                  <c:v>37680</c:v>
                </c:pt>
                <c:pt idx="144">
                  <c:v>37652</c:v>
                </c:pt>
                <c:pt idx="145">
                  <c:v>37621</c:v>
                </c:pt>
                <c:pt idx="146">
                  <c:v>37589</c:v>
                </c:pt>
                <c:pt idx="147">
                  <c:v>37560</c:v>
                </c:pt>
                <c:pt idx="148">
                  <c:v>37529</c:v>
                </c:pt>
                <c:pt idx="149">
                  <c:v>37498</c:v>
                </c:pt>
                <c:pt idx="150">
                  <c:v>37468</c:v>
                </c:pt>
                <c:pt idx="151">
                  <c:v>37435</c:v>
                </c:pt>
                <c:pt idx="152">
                  <c:v>37407</c:v>
                </c:pt>
                <c:pt idx="153">
                  <c:v>37376</c:v>
                </c:pt>
                <c:pt idx="154">
                  <c:v>37344</c:v>
                </c:pt>
                <c:pt idx="155">
                  <c:v>37315</c:v>
                </c:pt>
                <c:pt idx="156">
                  <c:v>37287</c:v>
                </c:pt>
                <c:pt idx="157">
                  <c:v>37256</c:v>
                </c:pt>
              </c:numCache>
            </c:numRef>
          </c:cat>
          <c:val>
            <c:numRef>
              <c:f>'Spreads, OAS, bp'!$B$3:$B$160</c:f>
              <c:numCache>
                <c:formatCode>#,##0.0</c:formatCode>
                <c:ptCount val="158"/>
                <c:pt idx="0">
                  <c:v>74.641659000000004</c:v>
                </c:pt>
                <c:pt idx="1">
                  <c:v>80.626490000000004</c:v>
                </c:pt>
                <c:pt idx="2">
                  <c:v>80.580534</c:v>
                </c:pt>
                <c:pt idx="3">
                  <c:v>82.68723</c:v>
                </c:pt>
                <c:pt idx="4">
                  <c:v>82.871028999999993</c:v>
                </c:pt>
                <c:pt idx="5">
                  <c:v>82.767027999999996</c:v>
                </c:pt>
                <c:pt idx="6">
                  <c:v>85.0779</c:v>
                </c:pt>
                <c:pt idx="7">
                  <c:v>89.971573000000006</c:v>
                </c:pt>
                <c:pt idx="8">
                  <c:v>90.039783999999997</c:v>
                </c:pt>
                <c:pt idx="9">
                  <c:v>90.278058000000001</c:v>
                </c:pt>
                <c:pt idx="10">
                  <c:v>97.688878000000003</c:v>
                </c:pt>
                <c:pt idx="11">
                  <c:v>99.461685000000003</c:v>
                </c:pt>
                <c:pt idx="12">
                  <c:v>105.800591</c:v>
                </c:pt>
                <c:pt idx="13">
                  <c:v>100.164669</c:v>
                </c:pt>
                <c:pt idx="14">
                  <c:v>105.73702900000001</c:v>
                </c:pt>
                <c:pt idx="15">
                  <c:v>112.4884</c:v>
                </c:pt>
                <c:pt idx="16">
                  <c:v>119.173306</c:v>
                </c:pt>
                <c:pt idx="17">
                  <c:v>111.411973</c:v>
                </c:pt>
                <c:pt idx="18">
                  <c:v>117.48058399999999</c:v>
                </c:pt>
                <c:pt idx="19">
                  <c:v>123.674712</c:v>
                </c:pt>
                <c:pt idx="20">
                  <c:v>103.933286</c:v>
                </c:pt>
                <c:pt idx="21">
                  <c:v>113.928505</c:v>
                </c:pt>
                <c:pt idx="22">
                  <c:v>125.552812</c:v>
                </c:pt>
                <c:pt idx="23">
                  <c:v>128.115667</c:v>
                </c:pt>
                <c:pt idx="24">
                  <c:v>130.01754</c:v>
                </c:pt>
                <c:pt idx="25">
                  <c:v>127.812944</c:v>
                </c:pt>
                <c:pt idx="26">
                  <c:v>130.77241900000001</c:v>
                </c:pt>
                <c:pt idx="27">
                  <c:v>135.35251600000001</c:v>
                </c:pt>
                <c:pt idx="28">
                  <c:v>151.887123</c:v>
                </c:pt>
                <c:pt idx="29">
                  <c:v>151.04028299999999</c:v>
                </c:pt>
                <c:pt idx="30">
                  <c:v>169.907546</c:v>
                </c:pt>
                <c:pt idx="31">
                  <c:v>195.71307899999999</c:v>
                </c:pt>
                <c:pt idx="32">
                  <c:v>195.29059000000001</c:v>
                </c:pt>
                <c:pt idx="33">
                  <c:v>180.24776700000001</c:v>
                </c:pt>
                <c:pt idx="34">
                  <c:v>168.72309200000001</c:v>
                </c:pt>
                <c:pt idx="35">
                  <c:v>176.53446</c:v>
                </c:pt>
                <c:pt idx="36">
                  <c:v>210.63191399999999</c:v>
                </c:pt>
                <c:pt idx="37">
                  <c:v>241.26357999999999</c:v>
                </c:pt>
                <c:pt idx="38">
                  <c:v>244.09388799999999</c:v>
                </c:pt>
                <c:pt idx="39">
                  <c:v>202.18979200000001</c:v>
                </c:pt>
                <c:pt idx="40">
                  <c:v>235.62916300000001</c:v>
                </c:pt>
                <c:pt idx="41">
                  <c:v>202.23525599999999</c:v>
                </c:pt>
                <c:pt idx="42">
                  <c:v>151.71247</c:v>
                </c:pt>
                <c:pt idx="43">
                  <c:v>138.001158</c:v>
                </c:pt>
                <c:pt idx="44">
                  <c:v>122.541195</c:v>
                </c:pt>
                <c:pt idx="45">
                  <c:v>119.593701</c:v>
                </c:pt>
                <c:pt idx="46">
                  <c:v>124.41653700000001</c:v>
                </c:pt>
                <c:pt idx="47">
                  <c:v>127.125533</c:v>
                </c:pt>
                <c:pt idx="48">
                  <c:v>135.96131</c:v>
                </c:pt>
                <c:pt idx="49">
                  <c:v>145.11983799999999</c:v>
                </c:pt>
                <c:pt idx="50">
                  <c:v>147.725471</c:v>
                </c:pt>
                <c:pt idx="51">
                  <c:v>134.90179699999999</c:v>
                </c:pt>
                <c:pt idx="52">
                  <c:v>145.50739100000001</c:v>
                </c:pt>
                <c:pt idx="53">
                  <c:v>146.099197</c:v>
                </c:pt>
                <c:pt idx="54">
                  <c:v>142.40103300000001</c:v>
                </c:pt>
                <c:pt idx="55">
                  <c:v>167.76902799999999</c:v>
                </c:pt>
                <c:pt idx="56">
                  <c:v>169.95890499999999</c:v>
                </c:pt>
                <c:pt idx="57">
                  <c:v>122.635254</c:v>
                </c:pt>
                <c:pt idx="58">
                  <c:v>117.366553</c:v>
                </c:pt>
                <c:pt idx="59">
                  <c:v>123.979243</c:v>
                </c:pt>
                <c:pt idx="60">
                  <c:v>121.890443</c:v>
                </c:pt>
                <c:pt idx="61">
                  <c:v>122.782157</c:v>
                </c:pt>
                <c:pt idx="62">
                  <c:v>128.26832099999999</c:v>
                </c:pt>
                <c:pt idx="63">
                  <c:v>139.24001699999999</c:v>
                </c:pt>
                <c:pt idx="64">
                  <c:v>148.90800200000001</c:v>
                </c:pt>
                <c:pt idx="65">
                  <c:v>151.57139699999999</c:v>
                </c:pt>
                <c:pt idx="66">
                  <c:v>165.857</c:v>
                </c:pt>
                <c:pt idx="67">
                  <c:v>202.56875600000001</c:v>
                </c:pt>
                <c:pt idx="68">
                  <c:v>231.62265099999999</c:v>
                </c:pt>
                <c:pt idx="69">
                  <c:v>273.17574999999999</c:v>
                </c:pt>
                <c:pt idx="70">
                  <c:v>326.20684399999999</c:v>
                </c:pt>
                <c:pt idx="71">
                  <c:v>333.44232599999998</c:v>
                </c:pt>
                <c:pt idx="72">
                  <c:v>358.28859899999998</c:v>
                </c:pt>
                <c:pt idx="73">
                  <c:v>392.45349900000002</c:v>
                </c:pt>
                <c:pt idx="74">
                  <c:v>391.51631700000002</c:v>
                </c:pt>
                <c:pt idx="75">
                  <c:v>375.24460900000003</c:v>
                </c:pt>
                <c:pt idx="76">
                  <c:v>230.73189400000001</c:v>
                </c:pt>
                <c:pt idx="77">
                  <c:v>161.21631400000001</c:v>
                </c:pt>
                <c:pt idx="78">
                  <c:v>157.128952</c:v>
                </c:pt>
                <c:pt idx="79">
                  <c:v>142.94678999999999</c:v>
                </c:pt>
                <c:pt idx="80">
                  <c:v>138.33453</c:v>
                </c:pt>
                <c:pt idx="81">
                  <c:v>145.78574599999999</c:v>
                </c:pt>
                <c:pt idx="82">
                  <c:v>164.64539300000001</c:v>
                </c:pt>
                <c:pt idx="83">
                  <c:v>154.37522899999999</c:v>
                </c:pt>
                <c:pt idx="84">
                  <c:v>135.54764700000001</c:v>
                </c:pt>
                <c:pt idx="85">
                  <c:v>109.10531400000001</c:v>
                </c:pt>
                <c:pt idx="86">
                  <c:v>105.165599</c:v>
                </c:pt>
                <c:pt idx="87">
                  <c:v>80.513249000000002</c:v>
                </c:pt>
                <c:pt idx="88">
                  <c:v>85.747151000000002</c:v>
                </c:pt>
                <c:pt idx="89">
                  <c:v>82.035545999999997</c:v>
                </c:pt>
                <c:pt idx="90">
                  <c:v>67.474236000000005</c:v>
                </c:pt>
                <c:pt idx="91">
                  <c:v>51.461094000000003</c:v>
                </c:pt>
                <c:pt idx="92">
                  <c:v>50.941401999999997</c:v>
                </c:pt>
                <c:pt idx="93">
                  <c:v>53.195557000000001</c:v>
                </c:pt>
                <c:pt idx="94">
                  <c:v>53.215699999999998</c:v>
                </c:pt>
                <c:pt idx="95">
                  <c:v>52.551043</c:v>
                </c:pt>
                <c:pt idx="96">
                  <c:v>55.148014000000003</c:v>
                </c:pt>
                <c:pt idx="97">
                  <c:v>60.690610999999997</c:v>
                </c:pt>
                <c:pt idx="98">
                  <c:v>59.451137000000003</c:v>
                </c:pt>
                <c:pt idx="99">
                  <c:v>61.013035000000002</c:v>
                </c:pt>
                <c:pt idx="100">
                  <c:v>63.547454000000002</c:v>
                </c:pt>
                <c:pt idx="101">
                  <c:v>61.442562000000002</c:v>
                </c:pt>
                <c:pt idx="102">
                  <c:v>62.768344999999997</c:v>
                </c:pt>
                <c:pt idx="103">
                  <c:v>63.947265999999999</c:v>
                </c:pt>
                <c:pt idx="104">
                  <c:v>59.540337999999998</c:v>
                </c:pt>
                <c:pt idx="105">
                  <c:v>54.779713000000001</c:v>
                </c:pt>
                <c:pt idx="106">
                  <c:v>57.665677000000002</c:v>
                </c:pt>
                <c:pt idx="107">
                  <c:v>58.905270999999999</c:v>
                </c:pt>
                <c:pt idx="108">
                  <c:v>55.499153</c:v>
                </c:pt>
                <c:pt idx="109">
                  <c:v>56.746282999999998</c:v>
                </c:pt>
                <c:pt idx="110">
                  <c:v>61.419753999999998</c:v>
                </c:pt>
                <c:pt idx="111">
                  <c:v>57.19312</c:v>
                </c:pt>
                <c:pt idx="112">
                  <c:v>53.676057</c:v>
                </c:pt>
                <c:pt idx="113">
                  <c:v>54.489587999999998</c:v>
                </c:pt>
                <c:pt idx="114">
                  <c:v>52.954754000000001</c:v>
                </c:pt>
                <c:pt idx="115">
                  <c:v>57.316594000000002</c:v>
                </c:pt>
                <c:pt idx="116">
                  <c:v>53.51247</c:v>
                </c:pt>
                <c:pt idx="117">
                  <c:v>81.375338999999997</c:v>
                </c:pt>
                <c:pt idx="118">
                  <c:v>65.282562999999996</c:v>
                </c:pt>
                <c:pt idx="119">
                  <c:v>47.552242</c:v>
                </c:pt>
                <c:pt idx="120">
                  <c:v>55.791789999999999</c:v>
                </c:pt>
                <c:pt idx="121">
                  <c:v>57.55348</c:v>
                </c:pt>
                <c:pt idx="122">
                  <c:v>57.979979999999998</c:v>
                </c:pt>
                <c:pt idx="123">
                  <c:v>60.074060000000003</c:v>
                </c:pt>
                <c:pt idx="124">
                  <c:v>57.153202</c:v>
                </c:pt>
                <c:pt idx="125">
                  <c:v>57.640424000000003</c:v>
                </c:pt>
                <c:pt idx="126">
                  <c:v>61.723329999999997</c:v>
                </c:pt>
                <c:pt idx="127">
                  <c:v>63.487108999999997</c:v>
                </c:pt>
                <c:pt idx="128">
                  <c:v>65.922478999999996</c:v>
                </c:pt>
                <c:pt idx="129">
                  <c:v>62.727718000000003</c:v>
                </c:pt>
                <c:pt idx="130">
                  <c:v>69.154700000000005</c:v>
                </c:pt>
                <c:pt idx="131">
                  <c:v>67.845365999999999</c:v>
                </c:pt>
                <c:pt idx="132">
                  <c:v>68.973686999999998</c:v>
                </c:pt>
                <c:pt idx="133">
                  <c:v>63.953217000000002</c:v>
                </c:pt>
                <c:pt idx="134">
                  <c:v>71.063688999999997</c:v>
                </c:pt>
                <c:pt idx="135">
                  <c:v>75.856769999999997</c:v>
                </c:pt>
                <c:pt idx="136">
                  <c:v>82.873975999999999</c:v>
                </c:pt>
                <c:pt idx="137">
                  <c:v>77.719357000000002</c:v>
                </c:pt>
                <c:pt idx="138">
                  <c:v>79.748265000000004</c:v>
                </c:pt>
                <c:pt idx="139">
                  <c:v>87.049485000000004</c:v>
                </c:pt>
                <c:pt idx="140">
                  <c:v>93.689048</c:v>
                </c:pt>
                <c:pt idx="141">
                  <c:v>100.672791</c:v>
                </c:pt>
                <c:pt idx="142">
                  <c:v>127.912556</c:v>
                </c:pt>
                <c:pt idx="143">
                  <c:v>132.71996300000001</c:v>
                </c:pt>
                <c:pt idx="144">
                  <c:v>136.18433200000001</c:v>
                </c:pt>
                <c:pt idx="145">
                  <c:v>134.08757600000001</c:v>
                </c:pt>
                <c:pt idx="146">
                  <c:v>149.79769099999999</c:v>
                </c:pt>
                <c:pt idx="147">
                  <c:v>165.12596500000001</c:v>
                </c:pt>
                <c:pt idx="148">
                  <c:v>166.329408</c:v>
                </c:pt>
                <c:pt idx="149">
                  <c:v>153.761034</c:v>
                </c:pt>
                <c:pt idx="150">
                  <c:v>166.32313600000001</c:v>
                </c:pt>
                <c:pt idx="151">
                  <c:v>165.31932800000001</c:v>
                </c:pt>
                <c:pt idx="152">
                  <c:v>131.17177000000001</c:v>
                </c:pt>
                <c:pt idx="153">
                  <c:v>131.506935</c:v>
                </c:pt>
                <c:pt idx="154">
                  <c:v>115.378176</c:v>
                </c:pt>
                <c:pt idx="155">
                  <c:v>127.947711</c:v>
                </c:pt>
                <c:pt idx="156">
                  <c:v>116.307681</c:v>
                </c:pt>
                <c:pt idx="157">
                  <c:v>122.90333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14-3145-94AB-4DAF314EFF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0040208"/>
        <c:axId val="2110041936"/>
      </c:lineChart>
      <c:lineChart>
        <c:grouping val="stacked"/>
        <c:varyColors val="0"/>
        <c:ser>
          <c:idx val="0"/>
          <c:order val="0"/>
          <c:tx>
            <c:v>Average Bund Yield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'Gov''t bond yields'!$A$3:$A$159</c:f>
              <c:numCache>
                <c:formatCode>mm/dd/yyyy</c:formatCode>
                <c:ptCount val="157"/>
                <c:pt idx="0">
                  <c:v>42034</c:v>
                </c:pt>
                <c:pt idx="1">
                  <c:v>42004</c:v>
                </c:pt>
                <c:pt idx="2">
                  <c:v>41971</c:v>
                </c:pt>
                <c:pt idx="3">
                  <c:v>41943</c:v>
                </c:pt>
                <c:pt idx="4">
                  <c:v>41912</c:v>
                </c:pt>
                <c:pt idx="5">
                  <c:v>41880</c:v>
                </c:pt>
                <c:pt idx="6">
                  <c:v>41851</c:v>
                </c:pt>
                <c:pt idx="7">
                  <c:v>41820</c:v>
                </c:pt>
                <c:pt idx="8">
                  <c:v>41789</c:v>
                </c:pt>
                <c:pt idx="9">
                  <c:v>41759</c:v>
                </c:pt>
                <c:pt idx="10">
                  <c:v>41729</c:v>
                </c:pt>
                <c:pt idx="11">
                  <c:v>41698</c:v>
                </c:pt>
                <c:pt idx="12">
                  <c:v>41670</c:v>
                </c:pt>
                <c:pt idx="13">
                  <c:v>41639</c:v>
                </c:pt>
                <c:pt idx="14">
                  <c:v>41607</c:v>
                </c:pt>
                <c:pt idx="15">
                  <c:v>41578</c:v>
                </c:pt>
                <c:pt idx="16">
                  <c:v>41547</c:v>
                </c:pt>
                <c:pt idx="17">
                  <c:v>41516</c:v>
                </c:pt>
                <c:pt idx="18">
                  <c:v>41486</c:v>
                </c:pt>
                <c:pt idx="19">
                  <c:v>41453</c:v>
                </c:pt>
                <c:pt idx="20">
                  <c:v>41425</c:v>
                </c:pt>
                <c:pt idx="21">
                  <c:v>41394</c:v>
                </c:pt>
                <c:pt idx="22">
                  <c:v>41362</c:v>
                </c:pt>
                <c:pt idx="23">
                  <c:v>41333</c:v>
                </c:pt>
                <c:pt idx="24">
                  <c:v>41305</c:v>
                </c:pt>
                <c:pt idx="25">
                  <c:v>41274</c:v>
                </c:pt>
                <c:pt idx="26">
                  <c:v>41243</c:v>
                </c:pt>
                <c:pt idx="27">
                  <c:v>41213</c:v>
                </c:pt>
                <c:pt idx="28">
                  <c:v>41180</c:v>
                </c:pt>
                <c:pt idx="29">
                  <c:v>41152</c:v>
                </c:pt>
                <c:pt idx="30">
                  <c:v>41121</c:v>
                </c:pt>
                <c:pt idx="31">
                  <c:v>41089</c:v>
                </c:pt>
                <c:pt idx="32">
                  <c:v>41060</c:v>
                </c:pt>
                <c:pt idx="33">
                  <c:v>41029</c:v>
                </c:pt>
                <c:pt idx="34">
                  <c:v>40998</c:v>
                </c:pt>
                <c:pt idx="35">
                  <c:v>40968</c:v>
                </c:pt>
                <c:pt idx="36">
                  <c:v>40939</c:v>
                </c:pt>
                <c:pt idx="37">
                  <c:v>40907</c:v>
                </c:pt>
                <c:pt idx="38">
                  <c:v>40877</c:v>
                </c:pt>
                <c:pt idx="39">
                  <c:v>40847</c:v>
                </c:pt>
                <c:pt idx="40">
                  <c:v>40816</c:v>
                </c:pt>
                <c:pt idx="41">
                  <c:v>40786</c:v>
                </c:pt>
                <c:pt idx="42">
                  <c:v>40753</c:v>
                </c:pt>
                <c:pt idx="43">
                  <c:v>40724</c:v>
                </c:pt>
                <c:pt idx="44">
                  <c:v>40694</c:v>
                </c:pt>
                <c:pt idx="45">
                  <c:v>40662</c:v>
                </c:pt>
                <c:pt idx="46">
                  <c:v>40633</c:v>
                </c:pt>
                <c:pt idx="47">
                  <c:v>40602</c:v>
                </c:pt>
                <c:pt idx="48">
                  <c:v>40574</c:v>
                </c:pt>
                <c:pt idx="49">
                  <c:v>40543</c:v>
                </c:pt>
                <c:pt idx="50">
                  <c:v>40512</c:v>
                </c:pt>
                <c:pt idx="51">
                  <c:v>40480</c:v>
                </c:pt>
                <c:pt idx="52">
                  <c:v>40451</c:v>
                </c:pt>
                <c:pt idx="53">
                  <c:v>40421</c:v>
                </c:pt>
                <c:pt idx="54">
                  <c:v>40389</c:v>
                </c:pt>
                <c:pt idx="55">
                  <c:v>40359</c:v>
                </c:pt>
                <c:pt idx="56">
                  <c:v>40329</c:v>
                </c:pt>
                <c:pt idx="57">
                  <c:v>40268</c:v>
                </c:pt>
                <c:pt idx="58">
                  <c:v>40235</c:v>
                </c:pt>
                <c:pt idx="59">
                  <c:v>40207</c:v>
                </c:pt>
                <c:pt idx="60">
                  <c:v>40178</c:v>
                </c:pt>
                <c:pt idx="61">
                  <c:v>40147</c:v>
                </c:pt>
                <c:pt idx="62">
                  <c:v>40116</c:v>
                </c:pt>
                <c:pt idx="63">
                  <c:v>40086</c:v>
                </c:pt>
                <c:pt idx="64">
                  <c:v>40056</c:v>
                </c:pt>
                <c:pt idx="65">
                  <c:v>40025</c:v>
                </c:pt>
                <c:pt idx="66">
                  <c:v>39994</c:v>
                </c:pt>
                <c:pt idx="67">
                  <c:v>39962</c:v>
                </c:pt>
                <c:pt idx="68">
                  <c:v>39933</c:v>
                </c:pt>
                <c:pt idx="69">
                  <c:v>39903</c:v>
                </c:pt>
                <c:pt idx="70">
                  <c:v>39871</c:v>
                </c:pt>
                <c:pt idx="71">
                  <c:v>39843</c:v>
                </c:pt>
                <c:pt idx="72">
                  <c:v>39813</c:v>
                </c:pt>
                <c:pt idx="73">
                  <c:v>39780</c:v>
                </c:pt>
                <c:pt idx="74">
                  <c:v>39752</c:v>
                </c:pt>
                <c:pt idx="75">
                  <c:v>39721</c:v>
                </c:pt>
                <c:pt idx="76">
                  <c:v>39689</c:v>
                </c:pt>
                <c:pt idx="77">
                  <c:v>39660</c:v>
                </c:pt>
                <c:pt idx="78">
                  <c:v>39629</c:v>
                </c:pt>
                <c:pt idx="79">
                  <c:v>39598</c:v>
                </c:pt>
                <c:pt idx="80">
                  <c:v>39568</c:v>
                </c:pt>
                <c:pt idx="81">
                  <c:v>39538</c:v>
                </c:pt>
                <c:pt idx="82">
                  <c:v>39507</c:v>
                </c:pt>
                <c:pt idx="83">
                  <c:v>39478</c:v>
                </c:pt>
                <c:pt idx="84">
                  <c:v>39447</c:v>
                </c:pt>
                <c:pt idx="85">
                  <c:v>39416</c:v>
                </c:pt>
                <c:pt idx="86">
                  <c:v>39386</c:v>
                </c:pt>
                <c:pt idx="87">
                  <c:v>39353</c:v>
                </c:pt>
                <c:pt idx="88">
                  <c:v>39325</c:v>
                </c:pt>
                <c:pt idx="89">
                  <c:v>39294</c:v>
                </c:pt>
                <c:pt idx="90">
                  <c:v>39262</c:v>
                </c:pt>
                <c:pt idx="91">
                  <c:v>39233</c:v>
                </c:pt>
                <c:pt idx="92">
                  <c:v>39202</c:v>
                </c:pt>
                <c:pt idx="93">
                  <c:v>39171</c:v>
                </c:pt>
                <c:pt idx="94">
                  <c:v>39141</c:v>
                </c:pt>
                <c:pt idx="95">
                  <c:v>39113</c:v>
                </c:pt>
                <c:pt idx="96">
                  <c:v>39080</c:v>
                </c:pt>
                <c:pt idx="97">
                  <c:v>39051</c:v>
                </c:pt>
                <c:pt idx="98">
                  <c:v>39021</c:v>
                </c:pt>
                <c:pt idx="99">
                  <c:v>38989</c:v>
                </c:pt>
                <c:pt idx="100">
                  <c:v>38960</c:v>
                </c:pt>
                <c:pt idx="101">
                  <c:v>38929</c:v>
                </c:pt>
                <c:pt idx="102">
                  <c:v>38898</c:v>
                </c:pt>
                <c:pt idx="103">
                  <c:v>38868</c:v>
                </c:pt>
                <c:pt idx="104">
                  <c:v>38835</c:v>
                </c:pt>
                <c:pt idx="105">
                  <c:v>38807</c:v>
                </c:pt>
                <c:pt idx="106">
                  <c:v>38776</c:v>
                </c:pt>
                <c:pt idx="107">
                  <c:v>38748</c:v>
                </c:pt>
                <c:pt idx="108">
                  <c:v>38716</c:v>
                </c:pt>
                <c:pt idx="109">
                  <c:v>38686</c:v>
                </c:pt>
                <c:pt idx="110">
                  <c:v>38656</c:v>
                </c:pt>
                <c:pt idx="111">
                  <c:v>38625</c:v>
                </c:pt>
                <c:pt idx="112">
                  <c:v>38595</c:v>
                </c:pt>
                <c:pt idx="113">
                  <c:v>38562</c:v>
                </c:pt>
                <c:pt idx="114">
                  <c:v>38533</c:v>
                </c:pt>
                <c:pt idx="115">
                  <c:v>38503</c:v>
                </c:pt>
                <c:pt idx="116">
                  <c:v>38471</c:v>
                </c:pt>
                <c:pt idx="117">
                  <c:v>38442</c:v>
                </c:pt>
                <c:pt idx="118">
                  <c:v>38411</c:v>
                </c:pt>
                <c:pt idx="119">
                  <c:v>38383</c:v>
                </c:pt>
                <c:pt idx="120">
                  <c:v>38352</c:v>
                </c:pt>
                <c:pt idx="121">
                  <c:v>38321</c:v>
                </c:pt>
                <c:pt idx="122">
                  <c:v>38289</c:v>
                </c:pt>
                <c:pt idx="123">
                  <c:v>38260</c:v>
                </c:pt>
                <c:pt idx="124">
                  <c:v>38230</c:v>
                </c:pt>
                <c:pt idx="125">
                  <c:v>38198</c:v>
                </c:pt>
                <c:pt idx="126">
                  <c:v>38168</c:v>
                </c:pt>
                <c:pt idx="127">
                  <c:v>38138</c:v>
                </c:pt>
                <c:pt idx="128">
                  <c:v>38107</c:v>
                </c:pt>
                <c:pt idx="129">
                  <c:v>38077</c:v>
                </c:pt>
                <c:pt idx="130">
                  <c:v>38044</c:v>
                </c:pt>
                <c:pt idx="131">
                  <c:v>38016</c:v>
                </c:pt>
                <c:pt idx="132">
                  <c:v>37986</c:v>
                </c:pt>
                <c:pt idx="133">
                  <c:v>37953</c:v>
                </c:pt>
                <c:pt idx="134">
                  <c:v>37925</c:v>
                </c:pt>
                <c:pt idx="135">
                  <c:v>37894</c:v>
                </c:pt>
                <c:pt idx="136">
                  <c:v>37862</c:v>
                </c:pt>
                <c:pt idx="137">
                  <c:v>37833</c:v>
                </c:pt>
                <c:pt idx="138">
                  <c:v>37802</c:v>
                </c:pt>
                <c:pt idx="139">
                  <c:v>37771</c:v>
                </c:pt>
                <c:pt idx="140">
                  <c:v>37741</c:v>
                </c:pt>
                <c:pt idx="141">
                  <c:v>37711</c:v>
                </c:pt>
                <c:pt idx="142">
                  <c:v>37680</c:v>
                </c:pt>
                <c:pt idx="143">
                  <c:v>37652</c:v>
                </c:pt>
                <c:pt idx="144">
                  <c:v>37621</c:v>
                </c:pt>
                <c:pt idx="145">
                  <c:v>37589</c:v>
                </c:pt>
                <c:pt idx="146">
                  <c:v>37560</c:v>
                </c:pt>
                <c:pt idx="147">
                  <c:v>37529</c:v>
                </c:pt>
                <c:pt idx="148">
                  <c:v>37498</c:v>
                </c:pt>
                <c:pt idx="149">
                  <c:v>37468</c:v>
                </c:pt>
                <c:pt idx="150">
                  <c:v>37435</c:v>
                </c:pt>
                <c:pt idx="151">
                  <c:v>37407</c:v>
                </c:pt>
                <c:pt idx="152">
                  <c:v>37376</c:v>
                </c:pt>
                <c:pt idx="153">
                  <c:v>37344</c:v>
                </c:pt>
                <c:pt idx="154">
                  <c:v>37315</c:v>
                </c:pt>
                <c:pt idx="155">
                  <c:v>37287</c:v>
                </c:pt>
                <c:pt idx="156">
                  <c:v>37256</c:v>
                </c:pt>
              </c:numCache>
            </c:numRef>
          </c:cat>
          <c:val>
            <c:numRef>
              <c:f>'Gov''t bond yields'!$M$2:$M$159</c:f>
              <c:numCache>
                <c:formatCode>#,##0.000</c:formatCode>
                <c:ptCount val="158"/>
                <c:pt idx="0" formatCode="General">
                  <c:v>0</c:v>
                </c:pt>
                <c:pt idx="1">
                  <c:v>0.247332</c:v>
                </c:pt>
                <c:pt idx="2">
                  <c:v>0.47194449999999999</c:v>
                </c:pt>
                <c:pt idx="3">
                  <c:v>0.60366025000000001</c:v>
                </c:pt>
                <c:pt idx="4">
                  <c:v>0.68924275000000002</c:v>
                </c:pt>
                <c:pt idx="5">
                  <c:v>0.73135625000000004</c:v>
                </c:pt>
                <c:pt idx="6">
                  <c:v>0.71836624999999998</c:v>
                </c:pt>
                <c:pt idx="7">
                  <c:v>0.92697775000000004</c:v>
                </c:pt>
                <c:pt idx="8">
                  <c:v>0.97440650000000006</c:v>
                </c:pt>
                <c:pt idx="9">
                  <c:v>1.0373265</c:v>
                </c:pt>
                <c:pt idx="10">
                  <c:v>1.1660794999999999</c:v>
                </c:pt>
                <c:pt idx="11">
                  <c:v>1.2221949999999999</c:v>
                </c:pt>
                <c:pt idx="12">
                  <c:v>1.2460212500000001</c:v>
                </c:pt>
                <c:pt idx="13">
                  <c:v>1.2323569999999999</c:v>
                </c:pt>
                <c:pt idx="14">
                  <c:v>1.5159687500000001</c:v>
                </c:pt>
                <c:pt idx="15">
                  <c:v>1.31412175</c:v>
                </c:pt>
                <c:pt idx="16">
                  <c:v>1.2908772499999999</c:v>
                </c:pt>
                <c:pt idx="17">
                  <c:v>1.3489359999999999</c:v>
                </c:pt>
                <c:pt idx="18">
                  <c:v>1.447192</c:v>
                </c:pt>
                <c:pt idx="19">
                  <c:v>1.2801752500000001</c:v>
                </c:pt>
                <c:pt idx="20">
                  <c:v>1.3203689999999999</c:v>
                </c:pt>
                <c:pt idx="21">
                  <c:v>1.1392322500000001</c:v>
                </c:pt>
                <c:pt idx="22">
                  <c:v>0.93151275</c:v>
                </c:pt>
                <c:pt idx="23">
                  <c:v>0.96843575000000004</c:v>
                </c:pt>
                <c:pt idx="24">
                  <c:v>1.0901165000000002</c:v>
                </c:pt>
                <c:pt idx="25">
                  <c:v>1.2941627499999999</c:v>
                </c:pt>
                <c:pt idx="26">
                  <c:v>0.97043400000000002</c:v>
                </c:pt>
                <c:pt idx="27">
                  <c:v>1.0632682500000001</c:v>
                </c:pt>
                <c:pt idx="28">
                  <c:v>1.1155165</c:v>
                </c:pt>
                <c:pt idx="29">
                  <c:v>1.08006475</c:v>
                </c:pt>
                <c:pt idx="30">
                  <c:v>0.9947315000000001</c:v>
                </c:pt>
                <c:pt idx="31">
                  <c:v>0.95014124999999994</c:v>
                </c:pt>
                <c:pt idx="32">
                  <c:v>1.2172367500000001</c:v>
                </c:pt>
                <c:pt idx="33">
                  <c:v>0.852715</c:v>
                </c:pt>
                <c:pt idx="34">
                  <c:v>1.2379472499999999</c:v>
                </c:pt>
                <c:pt idx="35">
                  <c:v>1.3853612499999999</c:v>
                </c:pt>
                <c:pt idx="36">
                  <c:v>1.3735735</c:v>
                </c:pt>
                <c:pt idx="37">
                  <c:v>1.3617599999999999</c:v>
                </c:pt>
                <c:pt idx="38">
                  <c:v>1.383427</c:v>
                </c:pt>
                <c:pt idx="39">
                  <c:v>1.7781940000000001</c:v>
                </c:pt>
                <c:pt idx="40">
                  <c:v>1.7175125000000002</c:v>
                </c:pt>
                <c:pt idx="41">
                  <c:v>1.6281209999999999</c:v>
                </c:pt>
                <c:pt idx="42">
                  <c:v>1.9216419999999999</c:v>
                </c:pt>
                <c:pt idx="43">
                  <c:v>2.2674089999999998</c:v>
                </c:pt>
                <c:pt idx="44">
                  <c:v>2.7447284999999999</c:v>
                </c:pt>
                <c:pt idx="45">
                  <c:v>2.6984285000000003</c:v>
                </c:pt>
                <c:pt idx="46">
                  <c:v>2.9133447500000003</c:v>
                </c:pt>
                <c:pt idx="47">
                  <c:v>3.005897</c:v>
                </c:pt>
                <c:pt idx="48">
                  <c:v>2.75937425</c:v>
                </c:pt>
                <c:pt idx="49">
                  <c:v>2.7401347500000002</c:v>
                </c:pt>
                <c:pt idx="50">
                  <c:v>2.4118682500000004</c:v>
                </c:pt>
                <c:pt idx="51">
                  <c:v>2.1906794999999999</c:v>
                </c:pt>
                <c:pt idx="52">
                  <c:v>2.1545180000000004</c:v>
                </c:pt>
                <c:pt idx="53">
                  <c:v>1.9436329999999999</c:v>
                </c:pt>
                <c:pt idx="54">
                  <c:v>1.73087825</c:v>
                </c:pt>
                <c:pt idx="55">
                  <c:v>2.2362012500000001</c:v>
                </c:pt>
                <c:pt idx="56">
                  <c:v>2.0768439999999999</c:v>
                </c:pt>
                <c:pt idx="57">
                  <c:v>2.1269130000000001</c:v>
                </c:pt>
                <c:pt idx="58">
                  <c:v>2.6428859999999998</c:v>
                </c:pt>
                <c:pt idx="59">
                  <c:v>2.6361732500000001</c:v>
                </c:pt>
                <c:pt idx="60">
                  <c:v>2.7662887500000002</c:v>
                </c:pt>
                <c:pt idx="61">
                  <c:v>2.9869604999999999</c:v>
                </c:pt>
                <c:pt idx="62">
                  <c:v>2.7654810000000003</c:v>
                </c:pt>
                <c:pt idx="63">
                  <c:v>2.8995252499999999</c:v>
                </c:pt>
                <c:pt idx="64">
                  <c:v>2.8605480000000001</c:v>
                </c:pt>
                <c:pt idx="65">
                  <c:v>2.9201947500000003</c:v>
                </c:pt>
                <c:pt idx="66">
                  <c:v>2.9312032499999998</c:v>
                </c:pt>
                <c:pt idx="67">
                  <c:v>3.0386570000000002</c:v>
                </c:pt>
                <c:pt idx="68">
                  <c:v>3.1823724999999996</c:v>
                </c:pt>
                <c:pt idx="69">
                  <c:v>2.8889724999999999</c:v>
                </c:pt>
                <c:pt idx="70">
                  <c:v>2.7429570000000001</c:v>
                </c:pt>
                <c:pt idx="71">
                  <c:v>2.7750634999999999</c:v>
                </c:pt>
                <c:pt idx="72">
                  <c:v>2.955254</c:v>
                </c:pt>
                <c:pt idx="73">
                  <c:v>2.7809115000000002</c:v>
                </c:pt>
                <c:pt idx="74">
                  <c:v>3.0707844999999998</c:v>
                </c:pt>
                <c:pt idx="75">
                  <c:v>3.6717494999999998</c:v>
                </c:pt>
                <c:pt idx="76">
                  <c:v>4.03809225</c:v>
                </c:pt>
                <c:pt idx="77">
                  <c:v>4.2184020000000002</c:v>
                </c:pt>
                <c:pt idx="78">
                  <c:v>4.3955129999999993</c:v>
                </c:pt>
                <c:pt idx="79">
                  <c:v>4.6865692499999998</c:v>
                </c:pt>
                <c:pt idx="80">
                  <c:v>4.4691460000000003</c:v>
                </c:pt>
                <c:pt idx="81">
                  <c:v>4.12907475</c:v>
                </c:pt>
                <c:pt idx="82">
                  <c:v>3.9149944999999997</c:v>
                </c:pt>
                <c:pt idx="83">
                  <c:v>3.7324599999999997</c:v>
                </c:pt>
                <c:pt idx="84">
                  <c:v>3.83916075</c:v>
                </c:pt>
                <c:pt idx="85">
                  <c:v>4.3042414999999998</c:v>
                </c:pt>
                <c:pt idx="86">
                  <c:v>4.1294130000000004</c:v>
                </c:pt>
                <c:pt idx="87">
                  <c:v>4.2585525000000004</c:v>
                </c:pt>
                <c:pt idx="88">
                  <c:v>4.3043887499999993</c:v>
                </c:pt>
                <c:pt idx="89">
                  <c:v>4.2383472499999995</c:v>
                </c:pt>
                <c:pt idx="90">
                  <c:v>4.3686517499999997</c:v>
                </c:pt>
                <c:pt idx="91">
                  <c:v>4.5898950000000003</c:v>
                </c:pt>
                <c:pt idx="92">
                  <c:v>4.4460212499999994</c:v>
                </c:pt>
                <c:pt idx="93">
                  <c:v>4.1803212499999995</c:v>
                </c:pt>
                <c:pt idx="94">
                  <c:v>4.0959122499999996</c:v>
                </c:pt>
                <c:pt idx="95">
                  <c:v>3.9643947499999999</c:v>
                </c:pt>
                <c:pt idx="96">
                  <c:v>4.0876892500000004</c:v>
                </c:pt>
                <c:pt idx="97">
                  <c:v>3.9702474999999997</c:v>
                </c:pt>
                <c:pt idx="98">
                  <c:v>3.6955445</c:v>
                </c:pt>
                <c:pt idx="99">
                  <c:v>3.7332667499999999</c:v>
                </c:pt>
                <c:pt idx="100">
                  <c:v>3.70496625</c:v>
                </c:pt>
                <c:pt idx="101">
                  <c:v>3.7315019999999999</c:v>
                </c:pt>
                <c:pt idx="102">
                  <c:v>3.8568427499999998</c:v>
                </c:pt>
                <c:pt idx="103">
                  <c:v>3.9839007500000001</c:v>
                </c:pt>
                <c:pt idx="104">
                  <c:v>3.8659702500000002</c:v>
                </c:pt>
                <c:pt idx="105">
                  <c:v>3.86636625</c:v>
                </c:pt>
                <c:pt idx="106">
                  <c:v>3.6943627499999998</c:v>
                </c:pt>
                <c:pt idx="107">
                  <c:v>3.4104307499999997</c:v>
                </c:pt>
                <c:pt idx="108">
                  <c:v>3.3832572499999998</c:v>
                </c:pt>
                <c:pt idx="109">
                  <c:v>3.2209032500000001</c:v>
                </c:pt>
                <c:pt idx="110">
                  <c:v>3.3073805000000003</c:v>
                </c:pt>
                <c:pt idx="111">
                  <c:v>3.2343885000000001</c:v>
                </c:pt>
                <c:pt idx="112">
                  <c:v>2.9970335000000001</c:v>
                </c:pt>
                <c:pt idx="113">
                  <c:v>2.9142074999999998</c:v>
                </c:pt>
                <c:pt idx="114">
                  <c:v>3.026205</c:v>
                </c:pt>
                <c:pt idx="115">
                  <c:v>2.8772699999999998</c:v>
                </c:pt>
                <c:pt idx="116">
                  <c:v>3.0220175000000005</c:v>
                </c:pt>
                <c:pt idx="117">
                  <c:v>3.1636500000000001</c:v>
                </c:pt>
                <c:pt idx="118">
                  <c:v>3.3851950000000004</c:v>
                </c:pt>
                <c:pt idx="119">
                  <c:v>3.4341099999999996</c:v>
                </c:pt>
                <c:pt idx="120">
                  <c:v>3.2898500000000004</c:v>
                </c:pt>
                <c:pt idx="121">
                  <c:v>3.437595</c:v>
                </c:pt>
                <c:pt idx="122">
                  <c:v>3.4736375000000002</c:v>
                </c:pt>
                <c:pt idx="123">
                  <c:v>3.6013875000000004</c:v>
                </c:pt>
                <c:pt idx="124">
                  <c:v>3.7082424999999999</c:v>
                </c:pt>
                <c:pt idx="125">
                  <c:v>3.7115450000000001</c:v>
                </c:pt>
                <c:pt idx="126">
                  <c:v>3.9019449999999996</c:v>
                </c:pt>
                <c:pt idx="127">
                  <c:v>3.9909774999999996</c:v>
                </c:pt>
                <c:pt idx="128">
                  <c:v>3.9737300000000002</c:v>
                </c:pt>
                <c:pt idx="129">
                  <c:v>3.8499799999999995</c:v>
                </c:pt>
                <c:pt idx="130">
                  <c:v>3.5803275000000001</c:v>
                </c:pt>
                <c:pt idx="131">
                  <c:v>3.7000549999999999</c:v>
                </c:pt>
                <c:pt idx="132">
                  <c:v>3.9033474999999997</c:v>
                </c:pt>
                <c:pt idx="133">
                  <c:v>3.9589050000000001</c:v>
                </c:pt>
                <c:pt idx="134">
                  <c:v>4.1395824999999995</c:v>
                </c:pt>
                <c:pt idx="135">
                  <c:v>4.016165</c:v>
                </c:pt>
                <c:pt idx="136">
                  <c:v>3.6855950000000002</c:v>
                </c:pt>
                <c:pt idx="137">
                  <c:v>3.9261875000000002</c:v>
                </c:pt>
                <c:pt idx="138">
                  <c:v>3.887445</c:v>
                </c:pt>
                <c:pt idx="139">
                  <c:v>3.5295624999999999</c:v>
                </c:pt>
                <c:pt idx="140">
                  <c:v>3.4513025000000002</c:v>
                </c:pt>
                <c:pt idx="141">
                  <c:v>3.7823875</c:v>
                </c:pt>
                <c:pt idx="142">
                  <c:v>3.7423275000000005</c:v>
                </c:pt>
                <c:pt idx="143">
                  <c:v>3.6060075</c:v>
                </c:pt>
                <c:pt idx="144">
                  <c:v>3.7577474999999998</c:v>
                </c:pt>
                <c:pt idx="145">
                  <c:v>3.8957699999999997</c:v>
                </c:pt>
                <c:pt idx="146">
                  <c:v>4.2229975</c:v>
                </c:pt>
                <c:pt idx="147">
                  <c:v>4.2210675000000002</c:v>
                </c:pt>
                <c:pt idx="148">
                  <c:v>4.0322249999999995</c:v>
                </c:pt>
                <c:pt idx="149">
                  <c:v>4.3483099999999997</c:v>
                </c:pt>
                <c:pt idx="150">
                  <c:v>4.519895</c:v>
                </c:pt>
                <c:pt idx="151">
                  <c:v>4.7406699999999997</c:v>
                </c:pt>
                <c:pt idx="152">
                  <c:v>5.0143925000000005</c:v>
                </c:pt>
                <c:pt idx="153">
                  <c:v>4.9302275</c:v>
                </c:pt>
                <c:pt idx="154">
                  <c:v>5.0820349999999994</c:v>
                </c:pt>
                <c:pt idx="155">
                  <c:v>4.7615100000000004</c:v>
                </c:pt>
                <c:pt idx="156">
                  <c:v>4.7200549999999994</c:v>
                </c:pt>
                <c:pt idx="157">
                  <c:v>4.7299625000000001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14-3145-94AB-4DAF314EFF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9406863"/>
        <c:axId val="314772079"/>
      </c:lineChart>
      <c:dateAx>
        <c:axId val="2110040208"/>
        <c:scaling>
          <c:orientation val="minMax"/>
        </c:scaling>
        <c:delete val="0"/>
        <c:axPos val="b"/>
        <c:numFmt formatCode="mm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2110041936"/>
        <c:crosses val="autoZero"/>
        <c:auto val="1"/>
        <c:lblOffset val="100"/>
        <c:baseTimeUnit val="months"/>
      </c:dateAx>
      <c:valAx>
        <c:axId val="211004193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2110040208"/>
        <c:crosses val="autoZero"/>
        <c:crossBetween val="between"/>
      </c:valAx>
      <c:valAx>
        <c:axId val="314772079"/>
        <c:scaling>
          <c:orientation val="minMax"/>
        </c:scaling>
        <c:delete val="0"/>
        <c:axPos val="r"/>
        <c:numFmt formatCode="#.##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339406863"/>
        <c:crosses val="max"/>
        <c:crossBetween val="between"/>
      </c:valAx>
      <c:dateAx>
        <c:axId val="339406863"/>
        <c:scaling>
          <c:orientation val="minMax"/>
        </c:scaling>
        <c:delete val="1"/>
        <c:axPos val="b"/>
        <c:numFmt formatCode="mm/dd/yyyy" sourceLinked="1"/>
        <c:majorTickMark val="out"/>
        <c:minorTickMark val="none"/>
        <c:tickLblPos val="nextTo"/>
        <c:crossAx val="314772079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 %</a:t>
            </a:r>
            <a:r>
              <a:rPr lang="en-GB" baseline="0"/>
              <a:t> Change in IG Spread vs Avg Bund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% in IG Spread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'Gov''t bond yields'!$A$3:$A$158</c:f>
              <c:numCache>
                <c:formatCode>mm/dd/yyyy</c:formatCode>
                <c:ptCount val="156"/>
                <c:pt idx="0">
                  <c:v>42034</c:v>
                </c:pt>
                <c:pt idx="1">
                  <c:v>42004</c:v>
                </c:pt>
                <c:pt idx="2">
                  <c:v>41971</c:v>
                </c:pt>
                <c:pt idx="3">
                  <c:v>41943</c:v>
                </c:pt>
                <c:pt idx="4">
                  <c:v>41912</c:v>
                </c:pt>
                <c:pt idx="5">
                  <c:v>41880</c:v>
                </c:pt>
                <c:pt idx="6">
                  <c:v>41851</c:v>
                </c:pt>
                <c:pt idx="7">
                  <c:v>41820</c:v>
                </c:pt>
                <c:pt idx="8">
                  <c:v>41789</c:v>
                </c:pt>
                <c:pt idx="9">
                  <c:v>41759</c:v>
                </c:pt>
                <c:pt idx="10">
                  <c:v>41729</c:v>
                </c:pt>
                <c:pt idx="11">
                  <c:v>41698</c:v>
                </c:pt>
                <c:pt idx="12">
                  <c:v>41670</c:v>
                </c:pt>
                <c:pt idx="13">
                  <c:v>41639</c:v>
                </c:pt>
                <c:pt idx="14">
                  <c:v>41607</c:v>
                </c:pt>
                <c:pt idx="15">
                  <c:v>41578</c:v>
                </c:pt>
                <c:pt idx="16">
                  <c:v>41547</c:v>
                </c:pt>
                <c:pt idx="17">
                  <c:v>41516</c:v>
                </c:pt>
                <c:pt idx="18">
                  <c:v>41486</c:v>
                </c:pt>
                <c:pt idx="19">
                  <c:v>41453</c:v>
                </c:pt>
                <c:pt idx="20">
                  <c:v>41425</c:v>
                </c:pt>
                <c:pt idx="21">
                  <c:v>41394</c:v>
                </c:pt>
                <c:pt idx="22">
                  <c:v>41362</c:v>
                </c:pt>
                <c:pt idx="23">
                  <c:v>41333</c:v>
                </c:pt>
                <c:pt idx="24">
                  <c:v>41305</c:v>
                </c:pt>
                <c:pt idx="25">
                  <c:v>41274</c:v>
                </c:pt>
                <c:pt idx="26">
                  <c:v>41243</c:v>
                </c:pt>
                <c:pt idx="27">
                  <c:v>41213</c:v>
                </c:pt>
                <c:pt idx="28">
                  <c:v>41180</c:v>
                </c:pt>
                <c:pt idx="29">
                  <c:v>41152</c:v>
                </c:pt>
                <c:pt idx="30">
                  <c:v>41121</c:v>
                </c:pt>
                <c:pt idx="31">
                  <c:v>41089</c:v>
                </c:pt>
                <c:pt idx="32">
                  <c:v>41060</c:v>
                </c:pt>
                <c:pt idx="33">
                  <c:v>41029</c:v>
                </c:pt>
                <c:pt idx="34">
                  <c:v>40998</c:v>
                </c:pt>
                <c:pt idx="35">
                  <c:v>40968</c:v>
                </c:pt>
                <c:pt idx="36">
                  <c:v>40939</c:v>
                </c:pt>
                <c:pt idx="37">
                  <c:v>40907</c:v>
                </c:pt>
                <c:pt idx="38">
                  <c:v>40877</c:v>
                </c:pt>
                <c:pt idx="39">
                  <c:v>40847</c:v>
                </c:pt>
                <c:pt idx="40">
                  <c:v>40816</c:v>
                </c:pt>
                <c:pt idx="41">
                  <c:v>40786</c:v>
                </c:pt>
                <c:pt idx="42">
                  <c:v>40753</c:v>
                </c:pt>
                <c:pt idx="43">
                  <c:v>40724</c:v>
                </c:pt>
                <c:pt idx="44">
                  <c:v>40694</c:v>
                </c:pt>
                <c:pt idx="45">
                  <c:v>40662</c:v>
                </c:pt>
                <c:pt idx="46">
                  <c:v>40633</c:v>
                </c:pt>
                <c:pt idx="47">
                  <c:v>40602</c:v>
                </c:pt>
                <c:pt idx="48">
                  <c:v>40574</c:v>
                </c:pt>
                <c:pt idx="49">
                  <c:v>40543</c:v>
                </c:pt>
                <c:pt idx="50">
                  <c:v>40512</c:v>
                </c:pt>
                <c:pt idx="51">
                  <c:v>40480</c:v>
                </c:pt>
                <c:pt idx="52">
                  <c:v>40451</c:v>
                </c:pt>
                <c:pt idx="53">
                  <c:v>40421</c:v>
                </c:pt>
                <c:pt idx="54">
                  <c:v>40389</c:v>
                </c:pt>
                <c:pt idx="55">
                  <c:v>40359</c:v>
                </c:pt>
                <c:pt idx="56">
                  <c:v>40329</c:v>
                </c:pt>
                <c:pt idx="57">
                  <c:v>40268</c:v>
                </c:pt>
                <c:pt idx="58">
                  <c:v>40235</c:v>
                </c:pt>
                <c:pt idx="59">
                  <c:v>40207</c:v>
                </c:pt>
                <c:pt idx="60">
                  <c:v>40178</c:v>
                </c:pt>
                <c:pt idx="61">
                  <c:v>40147</c:v>
                </c:pt>
                <c:pt idx="62">
                  <c:v>40116</c:v>
                </c:pt>
                <c:pt idx="63">
                  <c:v>40086</c:v>
                </c:pt>
                <c:pt idx="64">
                  <c:v>40056</c:v>
                </c:pt>
                <c:pt idx="65">
                  <c:v>40025</c:v>
                </c:pt>
                <c:pt idx="66">
                  <c:v>39994</c:v>
                </c:pt>
                <c:pt idx="67">
                  <c:v>39962</c:v>
                </c:pt>
                <c:pt idx="68">
                  <c:v>39933</c:v>
                </c:pt>
                <c:pt idx="69">
                  <c:v>39903</c:v>
                </c:pt>
                <c:pt idx="70">
                  <c:v>39871</c:v>
                </c:pt>
                <c:pt idx="71">
                  <c:v>39843</c:v>
                </c:pt>
                <c:pt idx="72">
                  <c:v>39813</c:v>
                </c:pt>
                <c:pt idx="73">
                  <c:v>39780</c:v>
                </c:pt>
                <c:pt idx="74">
                  <c:v>39752</c:v>
                </c:pt>
                <c:pt idx="75">
                  <c:v>39721</c:v>
                </c:pt>
                <c:pt idx="76">
                  <c:v>39689</c:v>
                </c:pt>
                <c:pt idx="77">
                  <c:v>39660</c:v>
                </c:pt>
                <c:pt idx="78">
                  <c:v>39629</c:v>
                </c:pt>
                <c:pt idx="79">
                  <c:v>39598</c:v>
                </c:pt>
                <c:pt idx="80">
                  <c:v>39568</c:v>
                </c:pt>
                <c:pt idx="81">
                  <c:v>39538</c:v>
                </c:pt>
                <c:pt idx="82">
                  <c:v>39507</c:v>
                </c:pt>
                <c:pt idx="83">
                  <c:v>39478</c:v>
                </c:pt>
                <c:pt idx="84">
                  <c:v>39447</c:v>
                </c:pt>
                <c:pt idx="85">
                  <c:v>39416</c:v>
                </c:pt>
                <c:pt idx="86">
                  <c:v>39386</c:v>
                </c:pt>
                <c:pt idx="87">
                  <c:v>39353</c:v>
                </c:pt>
                <c:pt idx="88">
                  <c:v>39325</c:v>
                </c:pt>
                <c:pt idx="89">
                  <c:v>39294</c:v>
                </c:pt>
                <c:pt idx="90">
                  <c:v>39262</c:v>
                </c:pt>
                <c:pt idx="91">
                  <c:v>39233</c:v>
                </c:pt>
                <c:pt idx="92">
                  <c:v>39202</c:v>
                </c:pt>
                <c:pt idx="93">
                  <c:v>39171</c:v>
                </c:pt>
                <c:pt idx="94">
                  <c:v>39141</c:v>
                </c:pt>
                <c:pt idx="95">
                  <c:v>39113</c:v>
                </c:pt>
                <c:pt idx="96">
                  <c:v>39080</c:v>
                </c:pt>
                <c:pt idx="97">
                  <c:v>39051</c:v>
                </c:pt>
                <c:pt idx="98">
                  <c:v>39021</c:v>
                </c:pt>
                <c:pt idx="99">
                  <c:v>38989</c:v>
                </c:pt>
                <c:pt idx="100">
                  <c:v>38960</c:v>
                </c:pt>
                <c:pt idx="101">
                  <c:v>38929</c:v>
                </c:pt>
                <c:pt idx="102">
                  <c:v>38898</c:v>
                </c:pt>
                <c:pt idx="103">
                  <c:v>38868</c:v>
                </c:pt>
                <c:pt idx="104">
                  <c:v>38835</c:v>
                </c:pt>
                <c:pt idx="105">
                  <c:v>38807</c:v>
                </c:pt>
                <c:pt idx="106">
                  <c:v>38776</c:v>
                </c:pt>
                <c:pt idx="107">
                  <c:v>38748</c:v>
                </c:pt>
                <c:pt idx="108">
                  <c:v>38716</c:v>
                </c:pt>
                <c:pt idx="109">
                  <c:v>38686</c:v>
                </c:pt>
                <c:pt idx="110">
                  <c:v>38656</c:v>
                </c:pt>
                <c:pt idx="111">
                  <c:v>38625</c:v>
                </c:pt>
                <c:pt idx="112">
                  <c:v>38595</c:v>
                </c:pt>
                <c:pt idx="113">
                  <c:v>38562</c:v>
                </c:pt>
                <c:pt idx="114">
                  <c:v>38533</c:v>
                </c:pt>
                <c:pt idx="115">
                  <c:v>38503</c:v>
                </c:pt>
                <c:pt idx="116">
                  <c:v>38471</c:v>
                </c:pt>
                <c:pt idx="117">
                  <c:v>38442</c:v>
                </c:pt>
                <c:pt idx="118">
                  <c:v>38411</c:v>
                </c:pt>
                <c:pt idx="119">
                  <c:v>38383</c:v>
                </c:pt>
                <c:pt idx="120">
                  <c:v>38352</c:v>
                </c:pt>
                <c:pt idx="121">
                  <c:v>38321</c:v>
                </c:pt>
                <c:pt idx="122">
                  <c:v>38289</c:v>
                </c:pt>
                <c:pt idx="123">
                  <c:v>38260</c:v>
                </c:pt>
                <c:pt idx="124">
                  <c:v>38230</c:v>
                </c:pt>
                <c:pt idx="125">
                  <c:v>38198</c:v>
                </c:pt>
                <c:pt idx="126">
                  <c:v>38168</c:v>
                </c:pt>
                <c:pt idx="127">
                  <c:v>38138</c:v>
                </c:pt>
                <c:pt idx="128">
                  <c:v>38107</c:v>
                </c:pt>
                <c:pt idx="129">
                  <c:v>38077</c:v>
                </c:pt>
                <c:pt idx="130">
                  <c:v>38044</c:v>
                </c:pt>
                <c:pt idx="131">
                  <c:v>38016</c:v>
                </c:pt>
                <c:pt idx="132">
                  <c:v>37986</c:v>
                </c:pt>
                <c:pt idx="133">
                  <c:v>37953</c:v>
                </c:pt>
                <c:pt idx="134">
                  <c:v>37925</c:v>
                </c:pt>
                <c:pt idx="135">
                  <c:v>37894</c:v>
                </c:pt>
                <c:pt idx="136">
                  <c:v>37862</c:v>
                </c:pt>
                <c:pt idx="137">
                  <c:v>37833</c:v>
                </c:pt>
                <c:pt idx="138">
                  <c:v>37802</c:v>
                </c:pt>
                <c:pt idx="139">
                  <c:v>37771</c:v>
                </c:pt>
                <c:pt idx="140">
                  <c:v>37741</c:v>
                </c:pt>
                <c:pt idx="141">
                  <c:v>37711</c:v>
                </c:pt>
                <c:pt idx="142">
                  <c:v>37680</c:v>
                </c:pt>
                <c:pt idx="143">
                  <c:v>37652</c:v>
                </c:pt>
                <c:pt idx="144">
                  <c:v>37621</c:v>
                </c:pt>
                <c:pt idx="145">
                  <c:v>37589</c:v>
                </c:pt>
                <c:pt idx="146">
                  <c:v>37560</c:v>
                </c:pt>
                <c:pt idx="147">
                  <c:v>37529</c:v>
                </c:pt>
                <c:pt idx="148">
                  <c:v>37498</c:v>
                </c:pt>
                <c:pt idx="149">
                  <c:v>37468</c:v>
                </c:pt>
                <c:pt idx="150">
                  <c:v>37435</c:v>
                </c:pt>
                <c:pt idx="151">
                  <c:v>37407</c:v>
                </c:pt>
                <c:pt idx="152">
                  <c:v>37376</c:v>
                </c:pt>
                <c:pt idx="153">
                  <c:v>37344</c:v>
                </c:pt>
                <c:pt idx="154">
                  <c:v>37315</c:v>
                </c:pt>
                <c:pt idx="155">
                  <c:v>37287</c:v>
                </c:pt>
              </c:numCache>
            </c:numRef>
          </c:cat>
          <c:val>
            <c:numRef>
              <c:f>'Spreads, OAS, bp'!$K$4:$K$160</c:f>
              <c:numCache>
                <c:formatCode>0.00%</c:formatCode>
                <c:ptCount val="157"/>
                <c:pt idx="0">
                  <c:v>8.018084110375949E-2</c:v>
                </c:pt>
                <c:pt idx="1">
                  <c:v>-5.6998636552333954E-4</c:v>
                </c:pt>
                <c:pt idx="2">
                  <c:v>2.6143981622161992E-2</c:v>
                </c:pt>
                <c:pt idx="3">
                  <c:v>2.222822073009259E-3</c:v>
                </c:pt>
                <c:pt idx="4">
                  <c:v>-1.2549741599081228E-3</c:v>
                </c:pt>
                <c:pt idx="5">
                  <c:v>2.7920200300051892E-2</c:v>
                </c:pt>
                <c:pt idx="6">
                  <c:v>5.7519908225285375E-2</c:v>
                </c:pt>
                <c:pt idx="7">
                  <c:v>7.5813946256103484E-4</c:v>
                </c:pt>
                <c:pt idx="8">
                  <c:v>2.6463190982333332E-3</c:v>
                </c:pt>
                <c:pt idx="9">
                  <c:v>8.2088828273200132E-2</c:v>
                </c:pt>
                <c:pt idx="10">
                  <c:v>1.8147480412253277E-2</c:v>
                </c:pt>
                <c:pt idx="11">
                  <c:v>6.3732139667651858E-2</c:v>
                </c:pt>
                <c:pt idx="12">
                  <c:v>-5.3269286558144023E-2</c:v>
                </c:pt>
                <c:pt idx="13">
                  <c:v>5.5631991356153765E-2</c:v>
                </c:pt>
                <c:pt idx="14">
                  <c:v>6.3850583507505124E-2</c:v>
                </c:pt>
                <c:pt idx="15">
                  <c:v>5.9427514303697075E-2</c:v>
                </c:pt>
                <c:pt idx="16">
                  <c:v>-6.5126438633832925E-2</c:v>
                </c:pt>
                <c:pt idx="17">
                  <c:v>5.4470007456020819E-2</c:v>
                </c:pt>
                <c:pt idx="18">
                  <c:v>5.2724695341998015E-2</c:v>
                </c:pt>
                <c:pt idx="19">
                  <c:v>-0.1596237879252147</c:v>
                </c:pt>
                <c:pt idx="20">
                  <c:v>9.6169565927127582E-2</c:v>
                </c:pt>
                <c:pt idx="21">
                  <c:v>0.10203159428801424</c:v>
                </c:pt>
                <c:pt idx="22">
                  <c:v>2.0412565510679274E-2</c:v>
                </c:pt>
                <c:pt idx="23">
                  <c:v>1.4844968180199185E-2</c:v>
                </c:pt>
                <c:pt idx="24">
                  <c:v>-1.69561429942452E-2</c:v>
                </c:pt>
                <c:pt idx="25">
                  <c:v>2.31547361900999E-2</c:v>
                </c:pt>
                <c:pt idx="26">
                  <c:v>3.502341728495513E-2</c:v>
                </c:pt>
                <c:pt idx="27">
                  <c:v>0.12215958364601064</c:v>
                </c:pt>
                <c:pt idx="28">
                  <c:v>-5.5754561892650666E-3</c:v>
                </c:pt>
                <c:pt idx="29">
                  <c:v>0.12491543729430121</c:v>
                </c:pt>
                <c:pt idx="30">
                  <c:v>0.15187985235217275</c:v>
                </c:pt>
                <c:pt idx="31">
                  <c:v>-2.1587162296904266E-3</c:v>
                </c:pt>
                <c:pt idx="32">
                  <c:v>-7.7027894687603723E-2</c:v>
                </c:pt>
                <c:pt idx="33">
                  <c:v>-6.3937962682222862E-2</c:v>
                </c:pt>
                <c:pt idx="34">
                  <c:v>4.6296970422993355E-2</c:v>
                </c:pt>
                <c:pt idx="35">
                  <c:v>0.19314899765178992</c:v>
                </c:pt>
                <c:pt idx="36">
                  <c:v>0.14542746831802514</c:v>
                </c:pt>
                <c:pt idx="37">
                  <c:v>1.1731186281825057E-2</c:v>
                </c:pt>
                <c:pt idx="38">
                  <c:v>-0.17167204121063442</c:v>
                </c:pt>
                <c:pt idx="39">
                  <c:v>0.16538604975665633</c:v>
                </c:pt>
                <c:pt idx="40">
                  <c:v>-0.14172230030796321</c:v>
                </c:pt>
                <c:pt idx="41">
                  <c:v>-0.24982185104262927</c:v>
                </c:pt>
                <c:pt idx="42">
                  <c:v>-9.0376961102801856E-2</c:v>
                </c:pt>
                <c:pt idx="43">
                  <c:v>-0.11202777733212936</c:v>
                </c:pt>
                <c:pt idx="44">
                  <c:v>-2.4053086800728572E-2</c:v>
                </c:pt>
                <c:pt idx="45">
                  <c:v>4.0326839621762436E-2</c:v>
                </c:pt>
                <c:pt idx="46">
                  <c:v>2.1773600723190029E-2</c:v>
                </c:pt>
                <c:pt idx="47">
                  <c:v>6.9504345755624031E-2</c:v>
                </c:pt>
                <c:pt idx="48">
                  <c:v>6.7361280940879356E-2</c:v>
                </c:pt>
                <c:pt idx="49">
                  <c:v>1.7955043472416308E-2</c:v>
                </c:pt>
                <c:pt idx="50">
                  <c:v>-8.6807467345966435E-2</c:v>
                </c:pt>
                <c:pt idx="51">
                  <c:v>7.8617143995494923E-2</c:v>
                </c:pt>
                <c:pt idx="52">
                  <c:v>4.0671885870044297E-3</c:v>
                </c:pt>
                <c:pt idx="53">
                  <c:v>-2.5312692170375115E-2</c:v>
                </c:pt>
                <c:pt idx="54">
                  <c:v>0.17814474000339575</c:v>
                </c:pt>
                <c:pt idx="55">
                  <c:v>1.3052927743015807E-2</c:v>
                </c:pt>
                <c:pt idx="56">
                  <c:v>-0.27844172683979102</c:v>
                </c:pt>
                <c:pt idx="57">
                  <c:v>-4.2962368716584605E-2</c:v>
                </c:pt>
                <c:pt idx="58">
                  <c:v>5.6342201683302402E-2</c:v>
                </c:pt>
                <c:pt idx="59">
                  <c:v>-1.6847981560913321E-2</c:v>
                </c:pt>
                <c:pt idx="60">
                  <c:v>7.3157007067403404E-3</c:v>
                </c:pt>
                <c:pt idx="61">
                  <c:v>4.468209497248031E-2</c:v>
                </c:pt>
                <c:pt idx="62">
                  <c:v>8.5537067254509477E-2</c:v>
                </c:pt>
                <c:pt idx="63">
                  <c:v>6.9433954464398095E-2</c:v>
                </c:pt>
                <c:pt idx="64">
                  <c:v>1.7886177802586993E-2</c:v>
                </c:pt>
                <c:pt idx="65">
                  <c:v>9.4249992299008822E-2</c:v>
                </c:pt>
                <c:pt idx="66">
                  <c:v>0.22134583406187264</c:v>
                </c:pt>
                <c:pt idx="67">
                  <c:v>0.1434273259791356</c:v>
                </c:pt>
                <c:pt idx="68">
                  <c:v>0.17939998018587572</c:v>
                </c:pt>
                <c:pt idx="69">
                  <c:v>0.19412811715534778</c:v>
                </c:pt>
                <c:pt idx="70">
                  <c:v>2.2180656638828799E-2</c:v>
                </c:pt>
                <c:pt idx="71">
                  <c:v>7.4514454412725029E-2</c:v>
                </c:pt>
                <c:pt idx="72">
                  <c:v>9.5355811196214058E-2</c:v>
                </c:pt>
                <c:pt idx="73">
                  <c:v>-2.3880077573216058E-3</c:v>
                </c:pt>
                <c:pt idx="74">
                  <c:v>-4.1560740366282073E-2</c:v>
                </c:pt>
                <c:pt idx="75">
                  <c:v>-0.38511603240647757</c:v>
                </c:pt>
                <c:pt idx="76">
                  <c:v>-0.3012829253679164</c:v>
                </c:pt>
                <c:pt idx="77">
                  <c:v>-2.5353277832664087E-2</c:v>
                </c:pt>
                <c:pt idx="78">
                  <c:v>-9.0258108512045604E-2</c:v>
                </c:pt>
                <c:pt idx="79">
                  <c:v>-3.2265572385360958E-2</c:v>
                </c:pt>
                <c:pt idx="80">
                  <c:v>5.3863746094340928E-2</c:v>
                </c:pt>
                <c:pt idx="81">
                  <c:v>0.12936550737957622</c:v>
                </c:pt>
                <c:pt idx="82">
                  <c:v>-6.2377475694081655E-2</c:v>
                </c:pt>
                <c:pt idx="83">
                  <c:v>-0.12195986442876777</c:v>
                </c:pt>
                <c:pt idx="84">
                  <c:v>-0.19507777217261471</c:v>
                </c:pt>
                <c:pt idx="85">
                  <c:v>-3.6109286115981541E-2</c:v>
                </c:pt>
                <c:pt idx="86">
                  <c:v>-0.23441458266214979</c:v>
                </c:pt>
                <c:pt idx="87">
                  <c:v>6.5006717093232691E-2</c:v>
                </c:pt>
                <c:pt idx="88">
                  <c:v>-4.3285461460987849E-2</c:v>
                </c:pt>
                <c:pt idx="89">
                  <c:v>-0.17750000713105502</c:v>
                </c:pt>
                <c:pt idx="90">
                  <c:v>-0.23732231662467435</c:v>
                </c:pt>
                <c:pt idx="91">
                  <c:v>-1.009873594991988E-2</c:v>
                </c:pt>
                <c:pt idx="92">
                  <c:v>4.4249959983433604E-2</c:v>
                </c:pt>
                <c:pt idx="93">
                  <c:v>3.7865944330646559E-4</c:v>
                </c:pt>
                <c:pt idx="94">
                  <c:v>-1.2489866712267213E-2</c:v>
                </c:pt>
                <c:pt idx="95">
                  <c:v>4.941806768706767E-2</c:v>
                </c:pt>
                <c:pt idx="96">
                  <c:v>0.10050401815013671</c:v>
                </c:pt>
                <c:pt idx="97">
                  <c:v>-2.0422829488402981E-2</c:v>
                </c:pt>
                <c:pt idx="98">
                  <c:v>2.6271961796121734E-2</c:v>
                </c:pt>
                <c:pt idx="99">
                  <c:v>4.1538976056509885E-2</c:v>
                </c:pt>
                <c:pt idx="100">
                  <c:v>-3.3123152345332349E-2</c:v>
                </c:pt>
                <c:pt idx="101">
                  <c:v>2.1577599579913256E-2</c:v>
                </c:pt>
                <c:pt idx="102">
                  <c:v>1.8782094700760431E-2</c:v>
                </c:pt>
                <c:pt idx="103">
                  <c:v>-6.8915033834284656E-2</c:v>
                </c:pt>
                <c:pt idx="104">
                  <c:v>-7.9956297863139403E-2</c:v>
                </c:pt>
                <c:pt idx="105">
                  <c:v>5.2683079956990668E-2</c:v>
                </c:pt>
                <c:pt idx="106">
                  <c:v>2.1496218625856014E-2</c:v>
                </c:pt>
                <c:pt idx="107">
                  <c:v>-5.7823653845850219E-2</c:v>
                </c:pt>
                <c:pt idx="108">
                  <c:v>2.2471153748958989E-2</c:v>
                </c:pt>
                <c:pt idx="109">
                  <c:v>8.235730611641999E-2</c:v>
                </c:pt>
                <c:pt idx="110">
                  <c:v>-6.8815547519125483E-2</c:v>
                </c:pt>
                <c:pt idx="111">
                  <c:v>-6.1494511927308745E-2</c:v>
                </c:pt>
                <c:pt idx="112">
                  <c:v>1.5156310755091372E-2</c:v>
                </c:pt>
                <c:pt idx="113">
                  <c:v>-2.8167473022552427E-2</c:v>
                </c:pt>
                <c:pt idx="114">
                  <c:v>8.2369186343496201E-2</c:v>
                </c:pt>
                <c:pt idx="115">
                  <c:v>-6.6370377835082137E-2</c:v>
                </c:pt>
                <c:pt idx="116">
                  <c:v>0.52067992750101044</c:v>
                </c:pt>
                <c:pt idx="117">
                  <c:v>-0.19775986432449763</c:v>
                </c:pt>
                <c:pt idx="118">
                  <c:v>-0.27159351877774768</c:v>
                </c:pt>
                <c:pt idx="119">
                  <c:v>0.17327359664766173</c:v>
                </c:pt>
                <c:pt idx="120">
                  <c:v>3.1576151258097325E-2</c:v>
                </c:pt>
                <c:pt idx="121">
                  <c:v>7.4104988959833046E-3</c:v>
                </c:pt>
                <c:pt idx="122">
                  <c:v>3.6117294279853239E-2</c:v>
                </c:pt>
                <c:pt idx="123">
                  <c:v>-4.8620952204662088E-2</c:v>
                </c:pt>
                <c:pt idx="124">
                  <c:v>8.5248417052819318E-3</c:v>
                </c:pt>
                <c:pt idx="125">
                  <c:v>7.0834072976284732E-2</c:v>
                </c:pt>
                <c:pt idx="126">
                  <c:v>2.8575564539372707E-2</c:v>
                </c:pt>
                <c:pt idx="127">
                  <c:v>3.8360070860999497E-2</c:v>
                </c:pt>
                <c:pt idx="128">
                  <c:v>-4.8462391713151337E-2</c:v>
                </c:pt>
                <c:pt idx="129">
                  <c:v>0.10245840602714101</c:v>
                </c:pt>
                <c:pt idx="130">
                  <c:v>-1.8933405827803559E-2</c:v>
                </c:pt>
                <c:pt idx="131">
                  <c:v>1.6630774753282333E-2</c:v>
                </c:pt>
                <c:pt idx="132">
                  <c:v>-7.278819240154577E-2</c:v>
                </c:pt>
                <c:pt idx="133">
                  <c:v>0.11118239759541719</c:v>
                </c:pt>
                <c:pt idx="134">
                  <c:v>6.7447680629132561E-2</c:v>
                </c:pt>
                <c:pt idx="135">
                  <c:v>9.250599518012699E-2</c:v>
                </c:pt>
                <c:pt idx="136">
                  <c:v>-6.2198282848164504E-2</c:v>
                </c:pt>
                <c:pt idx="137">
                  <c:v>2.6105568526512659E-2</c:v>
                </c:pt>
                <c:pt idx="138">
                  <c:v>9.1553339749773865E-2</c:v>
                </c:pt>
                <c:pt idx="139">
                  <c:v>7.6273432289691259E-2</c:v>
                </c:pt>
                <c:pt idx="140">
                  <c:v>7.4541722315291367E-2</c:v>
                </c:pt>
                <c:pt idx="141">
                  <c:v>0.27057723074350837</c:v>
                </c:pt>
                <c:pt idx="142">
                  <c:v>3.7583542619537773E-2</c:v>
                </c:pt>
                <c:pt idx="143">
                  <c:v>2.610284784362097E-2</c:v>
                </c:pt>
                <c:pt idx="144">
                  <c:v>-1.5396455445403212E-2</c:v>
                </c:pt>
                <c:pt idx="145">
                  <c:v>0.11716309197803659</c:v>
                </c:pt>
                <c:pt idx="146">
                  <c:v>0.10232650381773924</c:v>
                </c:pt>
                <c:pt idx="147">
                  <c:v>7.2880300805508863E-3</c:v>
                </c:pt>
                <c:pt idx="148">
                  <c:v>-7.5563149963234433E-2</c:v>
                </c:pt>
                <c:pt idx="149">
                  <c:v>8.1698865266475837E-2</c:v>
                </c:pt>
                <c:pt idx="150">
                  <c:v>-6.0352878387285348E-3</c:v>
                </c:pt>
                <c:pt idx="151">
                  <c:v>-0.20655514641337039</c:v>
                </c:pt>
                <c:pt idx="152">
                  <c:v>2.555161068574353E-3</c:v>
                </c:pt>
                <c:pt idx="153">
                  <c:v>-0.12264569165116655</c:v>
                </c:pt>
                <c:pt idx="154">
                  <c:v>0.10894204983791737</c:v>
                </c:pt>
                <c:pt idx="155">
                  <c:v>-9.0974898331709866E-2</c:v>
                </c:pt>
                <c:pt idx="156">
                  <c:v>5.6708627867836127E-2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D1-4D4F-A0F0-B9F59B8BDF5F}"/>
            </c:ext>
          </c:extLst>
        </c:ser>
        <c:ser>
          <c:idx val="1"/>
          <c:order val="1"/>
          <c:tx>
            <c:v>% in Avg. Yield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'Gov''t bond yields'!$A$3:$A$158</c:f>
              <c:numCache>
                <c:formatCode>mm/dd/yyyy</c:formatCode>
                <c:ptCount val="156"/>
                <c:pt idx="0">
                  <c:v>42034</c:v>
                </c:pt>
                <c:pt idx="1">
                  <c:v>42004</c:v>
                </c:pt>
                <c:pt idx="2">
                  <c:v>41971</c:v>
                </c:pt>
                <c:pt idx="3">
                  <c:v>41943</c:v>
                </c:pt>
                <c:pt idx="4">
                  <c:v>41912</c:v>
                </c:pt>
                <c:pt idx="5">
                  <c:v>41880</c:v>
                </c:pt>
                <c:pt idx="6">
                  <c:v>41851</c:v>
                </c:pt>
                <c:pt idx="7">
                  <c:v>41820</c:v>
                </c:pt>
                <c:pt idx="8">
                  <c:v>41789</c:v>
                </c:pt>
                <c:pt idx="9">
                  <c:v>41759</c:v>
                </c:pt>
                <c:pt idx="10">
                  <c:v>41729</c:v>
                </c:pt>
                <c:pt idx="11">
                  <c:v>41698</c:v>
                </c:pt>
                <c:pt idx="12">
                  <c:v>41670</c:v>
                </c:pt>
                <c:pt idx="13">
                  <c:v>41639</c:v>
                </c:pt>
                <c:pt idx="14">
                  <c:v>41607</c:v>
                </c:pt>
                <c:pt idx="15">
                  <c:v>41578</c:v>
                </c:pt>
                <c:pt idx="16">
                  <c:v>41547</c:v>
                </c:pt>
                <c:pt idx="17">
                  <c:v>41516</c:v>
                </c:pt>
                <c:pt idx="18">
                  <c:v>41486</c:v>
                </c:pt>
                <c:pt idx="19">
                  <c:v>41453</c:v>
                </c:pt>
                <c:pt idx="20">
                  <c:v>41425</c:v>
                </c:pt>
                <c:pt idx="21">
                  <c:v>41394</c:v>
                </c:pt>
                <c:pt idx="22">
                  <c:v>41362</c:v>
                </c:pt>
                <c:pt idx="23">
                  <c:v>41333</c:v>
                </c:pt>
                <c:pt idx="24">
                  <c:v>41305</c:v>
                </c:pt>
                <c:pt idx="25">
                  <c:v>41274</c:v>
                </c:pt>
                <c:pt idx="26">
                  <c:v>41243</c:v>
                </c:pt>
                <c:pt idx="27">
                  <c:v>41213</c:v>
                </c:pt>
                <c:pt idx="28">
                  <c:v>41180</c:v>
                </c:pt>
                <c:pt idx="29">
                  <c:v>41152</c:v>
                </c:pt>
                <c:pt idx="30">
                  <c:v>41121</c:v>
                </c:pt>
                <c:pt idx="31">
                  <c:v>41089</c:v>
                </c:pt>
                <c:pt idx="32">
                  <c:v>41060</c:v>
                </c:pt>
                <c:pt idx="33">
                  <c:v>41029</c:v>
                </c:pt>
                <c:pt idx="34">
                  <c:v>40998</c:v>
                </c:pt>
                <c:pt idx="35">
                  <c:v>40968</c:v>
                </c:pt>
                <c:pt idx="36">
                  <c:v>40939</c:v>
                </c:pt>
                <c:pt idx="37">
                  <c:v>40907</c:v>
                </c:pt>
                <c:pt idx="38">
                  <c:v>40877</c:v>
                </c:pt>
                <c:pt idx="39">
                  <c:v>40847</c:v>
                </c:pt>
                <c:pt idx="40">
                  <c:v>40816</c:v>
                </c:pt>
                <c:pt idx="41">
                  <c:v>40786</c:v>
                </c:pt>
                <c:pt idx="42">
                  <c:v>40753</c:v>
                </c:pt>
                <c:pt idx="43">
                  <c:v>40724</c:v>
                </c:pt>
                <c:pt idx="44">
                  <c:v>40694</c:v>
                </c:pt>
                <c:pt idx="45">
                  <c:v>40662</c:v>
                </c:pt>
                <c:pt idx="46">
                  <c:v>40633</c:v>
                </c:pt>
                <c:pt idx="47">
                  <c:v>40602</c:v>
                </c:pt>
                <c:pt idx="48">
                  <c:v>40574</c:v>
                </c:pt>
                <c:pt idx="49">
                  <c:v>40543</c:v>
                </c:pt>
                <c:pt idx="50">
                  <c:v>40512</c:v>
                </c:pt>
                <c:pt idx="51">
                  <c:v>40480</c:v>
                </c:pt>
                <c:pt idx="52">
                  <c:v>40451</c:v>
                </c:pt>
                <c:pt idx="53">
                  <c:v>40421</c:v>
                </c:pt>
                <c:pt idx="54">
                  <c:v>40389</c:v>
                </c:pt>
                <c:pt idx="55">
                  <c:v>40359</c:v>
                </c:pt>
                <c:pt idx="56">
                  <c:v>40329</c:v>
                </c:pt>
                <c:pt idx="57">
                  <c:v>40268</c:v>
                </c:pt>
                <c:pt idx="58">
                  <c:v>40235</c:v>
                </c:pt>
                <c:pt idx="59">
                  <c:v>40207</c:v>
                </c:pt>
                <c:pt idx="60">
                  <c:v>40178</c:v>
                </c:pt>
                <c:pt idx="61">
                  <c:v>40147</c:v>
                </c:pt>
                <c:pt idx="62">
                  <c:v>40116</c:v>
                </c:pt>
                <c:pt idx="63">
                  <c:v>40086</c:v>
                </c:pt>
                <c:pt idx="64">
                  <c:v>40056</c:v>
                </c:pt>
                <c:pt idx="65">
                  <c:v>40025</c:v>
                </c:pt>
                <c:pt idx="66">
                  <c:v>39994</c:v>
                </c:pt>
                <c:pt idx="67">
                  <c:v>39962</c:v>
                </c:pt>
                <c:pt idx="68">
                  <c:v>39933</c:v>
                </c:pt>
                <c:pt idx="69">
                  <c:v>39903</c:v>
                </c:pt>
                <c:pt idx="70">
                  <c:v>39871</c:v>
                </c:pt>
                <c:pt idx="71">
                  <c:v>39843</c:v>
                </c:pt>
                <c:pt idx="72">
                  <c:v>39813</c:v>
                </c:pt>
                <c:pt idx="73">
                  <c:v>39780</c:v>
                </c:pt>
                <c:pt idx="74">
                  <c:v>39752</c:v>
                </c:pt>
                <c:pt idx="75">
                  <c:v>39721</c:v>
                </c:pt>
                <c:pt idx="76">
                  <c:v>39689</c:v>
                </c:pt>
                <c:pt idx="77">
                  <c:v>39660</c:v>
                </c:pt>
                <c:pt idx="78">
                  <c:v>39629</c:v>
                </c:pt>
                <c:pt idx="79">
                  <c:v>39598</c:v>
                </c:pt>
                <c:pt idx="80">
                  <c:v>39568</c:v>
                </c:pt>
                <c:pt idx="81">
                  <c:v>39538</c:v>
                </c:pt>
                <c:pt idx="82">
                  <c:v>39507</c:v>
                </c:pt>
                <c:pt idx="83">
                  <c:v>39478</c:v>
                </c:pt>
                <c:pt idx="84">
                  <c:v>39447</c:v>
                </c:pt>
                <c:pt idx="85">
                  <c:v>39416</c:v>
                </c:pt>
                <c:pt idx="86">
                  <c:v>39386</c:v>
                </c:pt>
                <c:pt idx="87">
                  <c:v>39353</c:v>
                </c:pt>
                <c:pt idx="88">
                  <c:v>39325</c:v>
                </c:pt>
                <c:pt idx="89">
                  <c:v>39294</c:v>
                </c:pt>
                <c:pt idx="90">
                  <c:v>39262</c:v>
                </c:pt>
                <c:pt idx="91">
                  <c:v>39233</c:v>
                </c:pt>
                <c:pt idx="92">
                  <c:v>39202</c:v>
                </c:pt>
                <c:pt idx="93">
                  <c:v>39171</c:v>
                </c:pt>
                <c:pt idx="94">
                  <c:v>39141</c:v>
                </c:pt>
                <c:pt idx="95">
                  <c:v>39113</c:v>
                </c:pt>
                <c:pt idx="96">
                  <c:v>39080</c:v>
                </c:pt>
                <c:pt idx="97">
                  <c:v>39051</c:v>
                </c:pt>
                <c:pt idx="98">
                  <c:v>39021</c:v>
                </c:pt>
                <c:pt idx="99">
                  <c:v>38989</c:v>
                </c:pt>
                <c:pt idx="100">
                  <c:v>38960</c:v>
                </c:pt>
                <c:pt idx="101">
                  <c:v>38929</c:v>
                </c:pt>
                <c:pt idx="102">
                  <c:v>38898</c:v>
                </c:pt>
                <c:pt idx="103">
                  <c:v>38868</c:v>
                </c:pt>
                <c:pt idx="104">
                  <c:v>38835</c:v>
                </c:pt>
                <c:pt idx="105">
                  <c:v>38807</c:v>
                </c:pt>
                <c:pt idx="106">
                  <c:v>38776</c:v>
                </c:pt>
                <c:pt idx="107">
                  <c:v>38748</c:v>
                </c:pt>
                <c:pt idx="108">
                  <c:v>38716</c:v>
                </c:pt>
                <c:pt idx="109">
                  <c:v>38686</c:v>
                </c:pt>
                <c:pt idx="110">
                  <c:v>38656</c:v>
                </c:pt>
                <c:pt idx="111">
                  <c:v>38625</c:v>
                </c:pt>
                <c:pt idx="112">
                  <c:v>38595</c:v>
                </c:pt>
                <c:pt idx="113">
                  <c:v>38562</c:v>
                </c:pt>
                <c:pt idx="114">
                  <c:v>38533</c:v>
                </c:pt>
                <c:pt idx="115">
                  <c:v>38503</c:v>
                </c:pt>
                <c:pt idx="116">
                  <c:v>38471</c:v>
                </c:pt>
                <c:pt idx="117">
                  <c:v>38442</c:v>
                </c:pt>
                <c:pt idx="118">
                  <c:v>38411</c:v>
                </c:pt>
                <c:pt idx="119">
                  <c:v>38383</c:v>
                </c:pt>
                <c:pt idx="120">
                  <c:v>38352</c:v>
                </c:pt>
                <c:pt idx="121">
                  <c:v>38321</c:v>
                </c:pt>
                <c:pt idx="122">
                  <c:v>38289</c:v>
                </c:pt>
                <c:pt idx="123">
                  <c:v>38260</c:v>
                </c:pt>
                <c:pt idx="124">
                  <c:v>38230</c:v>
                </c:pt>
                <c:pt idx="125">
                  <c:v>38198</c:v>
                </c:pt>
                <c:pt idx="126">
                  <c:v>38168</c:v>
                </c:pt>
                <c:pt idx="127">
                  <c:v>38138</c:v>
                </c:pt>
                <c:pt idx="128">
                  <c:v>38107</c:v>
                </c:pt>
                <c:pt idx="129">
                  <c:v>38077</c:v>
                </c:pt>
                <c:pt idx="130">
                  <c:v>38044</c:v>
                </c:pt>
                <c:pt idx="131">
                  <c:v>38016</c:v>
                </c:pt>
                <c:pt idx="132">
                  <c:v>37986</c:v>
                </c:pt>
                <c:pt idx="133">
                  <c:v>37953</c:v>
                </c:pt>
                <c:pt idx="134">
                  <c:v>37925</c:v>
                </c:pt>
                <c:pt idx="135">
                  <c:v>37894</c:v>
                </c:pt>
                <c:pt idx="136">
                  <c:v>37862</c:v>
                </c:pt>
                <c:pt idx="137">
                  <c:v>37833</c:v>
                </c:pt>
                <c:pt idx="138">
                  <c:v>37802</c:v>
                </c:pt>
                <c:pt idx="139">
                  <c:v>37771</c:v>
                </c:pt>
                <c:pt idx="140">
                  <c:v>37741</c:v>
                </c:pt>
                <c:pt idx="141">
                  <c:v>37711</c:v>
                </c:pt>
                <c:pt idx="142">
                  <c:v>37680</c:v>
                </c:pt>
                <c:pt idx="143">
                  <c:v>37652</c:v>
                </c:pt>
                <c:pt idx="144">
                  <c:v>37621</c:v>
                </c:pt>
                <c:pt idx="145">
                  <c:v>37589</c:v>
                </c:pt>
                <c:pt idx="146">
                  <c:v>37560</c:v>
                </c:pt>
                <c:pt idx="147">
                  <c:v>37529</c:v>
                </c:pt>
                <c:pt idx="148">
                  <c:v>37498</c:v>
                </c:pt>
                <c:pt idx="149">
                  <c:v>37468</c:v>
                </c:pt>
                <c:pt idx="150">
                  <c:v>37435</c:v>
                </c:pt>
                <c:pt idx="151">
                  <c:v>37407</c:v>
                </c:pt>
                <c:pt idx="152">
                  <c:v>37376</c:v>
                </c:pt>
                <c:pt idx="153">
                  <c:v>37344</c:v>
                </c:pt>
                <c:pt idx="154">
                  <c:v>37315</c:v>
                </c:pt>
                <c:pt idx="155">
                  <c:v>37287</c:v>
                </c:pt>
              </c:numCache>
            </c:numRef>
          </c:cat>
          <c:val>
            <c:numRef>
              <c:f>'Gov''t bond yields'!$P$4:$P$1048576</c:f>
              <c:numCache>
                <c:formatCode>#,##0.000</c:formatCode>
                <c:ptCount val="1048573"/>
                <c:pt idx="0">
                  <c:v>0.90814168809535356</c:v>
                </c:pt>
                <c:pt idx="1">
                  <c:v>0.27909160928880411</c:v>
                </c:pt>
                <c:pt idx="2">
                  <c:v>0.14177262789789455</c:v>
                </c:pt>
                <c:pt idx="3">
                  <c:v>6.1101114230073549E-2</c:v>
                </c:pt>
                <c:pt idx="4">
                  <c:v>-1.7761521830161508E-2</c:v>
                </c:pt>
                <c:pt idx="5">
                  <c:v>0.29039713377403248</c:v>
                </c:pt>
                <c:pt idx="6">
                  <c:v>5.1164928176539316E-2</c:v>
                </c:pt>
                <c:pt idx="7">
                  <c:v>6.4572639858211101E-2</c:v>
                </c:pt>
                <c:pt idx="8">
                  <c:v>0.12412003356705906</c:v>
                </c:pt>
                <c:pt idx="9">
                  <c:v>4.8123219729015038E-2</c:v>
                </c:pt>
                <c:pt idx="10">
                  <c:v>1.949463874422671E-2</c:v>
                </c:pt>
                <c:pt idx="11">
                  <c:v>-1.0966305751206213E-2</c:v>
                </c:pt>
                <c:pt idx="12">
                  <c:v>0.23013765491655436</c:v>
                </c:pt>
                <c:pt idx="13">
                  <c:v>-0.13314720372698982</c:v>
                </c:pt>
                <c:pt idx="14">
                  <c:v>-1.7688239312681729E-2</c:v>
                </c:pt>
                <c:pt idx="15">
                  <c:v>4.4976197388249005E-2</c:v>
                </c:pt>
                <c:pt idx="16">
                  <c:v>7.2839630642224776E-2</c:v>
                </c:pt>
                <c:pt idx="17">
                  <c:v>-0.11540745802906589</c:v>
                </c:pt>
                <c:pt idx="18">
                  <c:v>3.1397068487302657E-2</c:v>
                </c:pt>
                <c:pt idx="19">
                  <c:v>-0.13718646075453139</c:v>
                </c:pt>
                <c:pt idx="20">
                  <c:v>-0.18233288251802918</c:v>
                </c:pt>
                <c:pt idx="21">
                  <c:v>3.9637675383401932E-2</c:v>
                </c:pt>
                <c:pt idx="22">
                  <c:v>0.12564669365004349</c:v>
                </c:pt>
                <c:pt idx="23">
                  <c:v>0.18717838873184631</c:v>
                </c:pt>
                <c:pt idx="24">
                  <c:v>-0.25014531595813583</c:v>
                </c:pt>
                <c:pt idx="25">
                  <c:v>9.5662610749417384E-2</c:v>
                </c:pt>
                <c:pt idx="26">
                  <c:v>4.9139292930076559E-2</c:v>
                </c:pt>
                <c:pt idx="27">
                  <c:v>-3.178056980779756E-2</c:v>
                </c:pt>
                <c:pt idx="28">
                  <c:v>-7.9007531724371069E-2</c:v>
                </c:pt>
                <c:pt idx="29">
                  <c:v>-4.4826417983144358E-2</c:v>
                </c:pt>
                <c:pt idx="30">
                  <c:v>0.28111136107394574</c:v>
                </c:pt>
                <c:pt idx="31">
                  <c:v>-0.29946659924620256</c:v>
                </c:pt>
                <c:pt idx="32">
                  <c:v>0.45177140076109829</c:v>
                </c:pt>
                <c:pt idx="33">
                  <c:v>0.11907938726791464</c:v>
                </c:pt>
                <c:pt idx="34">
                  <c:v>-8.508791479478639E-3</c:v>
                </c:pt>
                <c:pt idx="35">
                  <c:v>-8.6005590527191613E-3</c:v>
                </c:pt>
                <c:pt idx="36">
                  <c:v>1.5911026906356558E-2</c:v>
                </c:pt>
                <c:pt idx="37">
                  <c:v>0.2853544133517707</c:v>
                </c:pt>
                <c:pt idx="38">
                  <c:v>-3.4125354151459196E-2</c:v>
                </c:pt>
                <c:pt idx="39">
                  <c:v>-5.2047073893203268E-2</c:v>
                </c:pt>
                <c:pt idx="40">
                  <c:v>0.1802820552035137</c:v>
                </c:pt>
                <c:pt idx="41">
                  <c:v>0.17993309888106107</c:v>
                </c:pt>
                <c:pt idx="42">
                  <c:v>0.21051318928345092</c:v>
                </c:pt>
                <c:pt idx="43">
                  <c:v>-1.6868699399594372E-2</c:v>
                </c:pt>
                <c:pt idx="44">
                  <c:v>7.9644967431970082E-2</c:v>
                </c:pt>
                <c:pt idx="45">
                  <c:v>3.1768382372185704E-2</c:v>
                </c:pt>
                <c:pt idx="46">
                  <c:v>-8.2013039701626503E-2</c:v>
                </c:pt>
                <c:pt idx="47">
                  <c:v>-6.9724141261374223E-3</c:v>
                </c:pt>
                <c:pt idx="48">
                  <c:v>-0.11979940037620404</c:v>
                </c:pt>
                <c:pt idx="49">
                  <c:v>-9.1708471223500898E-2</c:v>
                </c:pt>
                <c:pt idx="50">
                  <c:v>-1.6506978770741917E-2</c:v>
                </c:pt>
                <c:pt idx="51">
                  <c:v>-9.7880361175910521E-2</c:v>
                </c:pt>
                <c:pt idx="52">
                  <c:v>-0.10946240879836883</c:v>
                </c:pt>
                <c:pt idx="53">
                  <c:v>0.29194601064517406</c:v>
                </c:pt>
                <c:pt idx="54">
                  <c:v>-7.1262481406805495E-2</c:v>
                </c:pt>
                <c:pt idx="55">
                  <c:v>2.4108214194229389E-2</c:v>
                </c:pt>
                <c:pt idx="56">
                  <c:v>0.24259243325890611</c:v>
                </c:pt>
                <c:pt idx="57">
                  <c:v>-2.5399317261507732E-3</c:v>
                </c:pt>
                <c:pt idx="58">
                  <c:v>4.9357719565662102E-2</c:v>
                </c:pt>
                <c:pt idx="59">
                  <c:v>7.9771770029430117E-2</c:v>
                </c:pt>
                <c:pt idx="60">
                  <c:v>-7.414878770576297E-2</c:v>
                </c:pt>
                <c:pt idx="61">
                  <c:v>4.8470501153325456E-2</c:v>
                </c:pt>
                <c:pt idx="62">
                  <c:v>-1.3442631685997511E-2</c:v>
                </c:pt>
                <c:pt idx="63">
                  <c:v>2.0851511668393677E-2</c:v>
                </c:pt>
                <c:pt idx="64">
                  <c:v>3.7697828201353803E-3</c:v>
                </c:pt>
                <c:pt idx="65">
                  <c:v>3.6658580396975324E-2</c:v>
                </c:pt>
                <c:pt idx="66">
                  <c:v>4.7295729659517158E-2</c:v>
                </c:pt>
                <c:pt idx="67">
                  <c:v>-9.2195366821451505E-2</c:v>
                </c:pt>
                <c:pt idx="68">
                  <c:v>-5.0542364110423295E-2</c:v>
                </c:pt>
                <c:pt idx="69">
                  <c:v>1.1705068654010914E-2</c:v>
                </c:pt>
                <c:pt idx="70">
                  <c:v>6.4932027681528781E-2</c:v>
                </c:pt>
                <c:pt idx="71">
                  <c:v>-5.8994083080506729E-2</c:v>
                </c:pt>
                <c:pt idx="72">
                  <c:v>0.10423668642457683</c:v>
                </c:pt>
                <c:pt idx="73">
                  <c:v>0.19570406194247758</c:v>
                </c:pt>
                <c:pt idx="74">
                  <c:v>9.9773350551283599E-2</c:v>
                </c:pt>
                <c:pt idx="75">
                  <c:v>4.4652211697243954E-2</c:v>
                </c:pt>
                <c:pt idx="76">
                  <c:v>4.1985329989886959E-2</c:v>
                </c:pt>
                <c:pt idx="77">
                  <c:v>6.6216673685187716E-2</c:v>
                </c:pt>
                <c:pt idx="78">
                  <c:v>-4.6392838428664963E-2</c:v>
                </c:pt>
                <c:pt idx="79">
                  <c:v>-7.6093117119020115E-2</c:v>
                </c:pt>
                <c:pt idx="80">
                  <c:v>-5.184702698831023E-2</c:v>
                </c:pt>
                <c:pt idx="81">
                  <c:v>-4.662445885939305E-2</c:v>
                </c:pt>
                <c:pt idx="82">
                  <c:v>2.858724540919403E-2</c:v>
                </c:pt>
                <c:pt idx="83">
                  <c:v>0.12114125463488337</c:v>
                </c:pt>
                <c:pt idx="84">
                  <c:v>-4.0617725562099478E-2</c:v>
                </c:pt>
                <c:pt idx="85">
                  <c:v>3.1273088935400734E-2</c:v>
                </c:pt>
                <c:pt idx="86">
                  <c:v>1.0763340360368672E-2</c:v>
                </c:pt>
                <c:pt idx="87">
                  <c:v>-1.5342828874366859E-2</c:v>
                </c:pt>
                <c:pt idx="88">
                  <c:v>3.0744177462099238E-2</c:v>
                </c:pt>
                <c:pt idx="89">
                  <c:v>5.0643370692113547E-2</c:v>
                </c:pt>
                <c:pt idx="90">
                  <c:v>-3.1345760632868702E-2</c:v>
                </c:pt>
                <c:pt idx="91">
                  <c:v>-5.9761297812060583E-2</c:v>
                </c:pt>
                <c:pt idx="92">
                  <c:v>-2.0191988833394077E-2</c:v>
                </c:pt>
                <c:pt idx="93">
                  <c:v>-3.2109452540151399E-2</c:v>
                </c:pt>
                <c:pt idx="94">
                  <c:v>3.1100459912575693E-2</c:v>
                </c:pt>
                <c:pt idx="95">
                  <c:v>-2.8730596387678116E-2</c:v>
                </c:pt>
                <c:pt idx="96">
                  <c:v>-6.919039682034929E-2</c:v>
                </c:pt>
                <c:pt idx="97">
                  <c:v>1.0207494457176702E-2</c:v>
                </c:pt>
                <c:pt idx="98">
                  <c:v>-7.5806262705443803E-3</c:v>
                </c:pt>
                <c:pt idx="99">
                  <c:v>7.1622109918004946E-3</c:v>
                </c:pt>
                <c:pt idx="100">
                  <c:v>3.3589892220344489E-2</c:v>
                </c:pt>
                <c:pt idx="101">
                  <c:v>3.2943526152317291E-2</c:v>
                </c:pt>
                <c:pt idx="102">
                  <c:v>-2.9601766560073049E-2</c:v>
                </c:pt>
                <c:pt idx="103">
                  <c:v>1.0243224194491432E-4</c:v>
                </c:pt>
                <c:pt idx="104">
                  <c:v>-4.4487120173884252E-2</c:v>
                </c:pt>
                <c:pt idx="105">
                  <c:v>-7.6855473924427181E-2</c:v>
                </c:pt>
                <c:pt idx="106">
                  <c:v>-7.967761843573562E-3</c:v>
                </c:pt>
                <c:pt idx="107">
                  <c:v>-4.7987483068276784E-2</c:v>
                </c:pt>
                <c:pt idx="108">
                  <c:v>2.6848757409897415E-2</c:v>
                </c:pt>
                <c:pt idx="109">
                  <c:v>-2.2069429265849563E-2</c:v>
                </c:pt>
                <c:pt idx="110">
                  <c:v>-7.3384814471112544E-2</c:v>
                </c:pt>
                <c:pt idx="111">
                  <c:v>-2.7635994058791895E-2</c:v>
                </c:pt>
                <c:pt idx="112">
                  <c:v>3.8431546140760463E-2</c:v>
                </c:pt>
                <c:pt idx="113">
                  <c:v>-4.9215106048664997E-2</c:v>
                </c:pt>
                <c:pt idx="114">
                  <c:v>5.0307235678264714E-2</c:v>
                </c:pt>
                <c:pt idx="115">
                  <c:v>4.6866869566440164E-2</c:v>
                </c:pt>
                <c:pt idx="116">
                  <c:v>7.0028290107945035E-2</c:v>
                </c:pt>
                <c:pt idx="117">
                  <c:v>1.4449684582424099E-2</c:v>
                </c:pt>
                <c:pt idx="118">
                  <c:v>-4.2007972953690818E-2</c:v>
                </c:pt>
                <c:pt idx="119">
                  <c:v>4.4909342371232598E-2</c:v>
                </c:pt>
                <c:pt idx="120">
                  <c:v>1.0484801147313805E-2</c:v>
                </c:pt>
                <c:pt idx="121">
                  <c:v>3.6777009690850078E-2</c:v>
                </c:pt>
                <c:pt idx="122">
                  <c:v>2.9670508935791959E-2</c:v>
                </c:pt>
                <c:pt idx="123">
                  <c:v>8.9058361204808162E-4</c:v>
                </c:pt>
                <c:pt idx="124">
                  <c:v>5.129939149329981E-2</c:v>
                </c:pt>
                <c:pt idx="125">
                  <c:v>2.2817466673671741E-2</c:v>
                </c:pt>
                <c:pt idx="126">
                  <c:v>-4.3216229607907879E-3</c:v>
                </c:pt>
                <c:pt idx="127">
                  <c:v>-3.114202525083503E-2</c:v>
                </c:pt>
                <c:pt idx="128">
                  <c:v>-7.0039974233632243E-2</c:v>
                </c:pt>
                <c:pt idx="129">
                  <c:v>3.3440376613591845E-2</c:v>
                </c:pt>
                <c:pt idx="130">
                  <c:v>5.4943102197129473E-2</c:v>
                </c:pt>
                <c:pt idx="131">
                  <c:v>1.4233295908191718E-2</c:v>
                </c:pt>
                <c:pt idx="132">
                  <c:v>4.5638250981016058E-2</c:v>
                </c:pt>
                <c:pt idx="133">
                  <c:v>-2.9813996942928311E-2</c:v>
                </c:pt>
                <c:pt idx="134">
                  <c:v>-8.2309865257029977E-2</c:v>
                </c:pt>
                <c:pt idx="135">
                  <c:v>6.5279147600319609E-2</c:v>
                </c:pt>
                <c:pt idx="136">
                  <c:v>-9.8677151817125712E-3</c:v>
                </c:pt>
                <c:pt idx="137">
                  <c:v>-9.2061109546244413E-2</c:v>
                </c:pt>
                <c:pt idx="138">
                  <c:v>-2.2172719706762462E-2</c:v>
                </c:pt>
                <c:pt idx="139">
                  <c:v>9.5930449446259738E-2</c:v>
                </c:pt>
                <c:pt idx="140">
                  <c:v>-1.0591194054019992E-2</c:v>
                </c:pt>
                <c:pt idx="141">
                  <c:v>-3.6426528677674638E-2</c:v>
                </c:pt>
                <c:pt idx="142">
                  <c:v>4.2079779368179283E-2</c:v>
                </c:pt>
                <c:pt idx="143">
                  <c:v>3.6730115581209206E-2</c:v>
                </c:pt>
                <c:pt idx="144">
                  <c:v>8.3995590088737332E-2</c:v>
                </c:pt>
                <c:pt idx="145">
                  <c:v>-4.5702134561996906E-4</c:v>
                </c:pt>
                <c:pt idx="146">
                  <c:v>-4.4738090542262278E-2</c:v>
                </c:pt>
                <c:pt idx="147">
                  <c:v>7.8389722795726979E-2</c:v>
                </c:pt>
                <c:pt idx="148">
                  <c:v>3.9460158084405283E-2</c:v>
                </c:pt>
                <c:pt idx="149">
                  <c:v>4.8845161226090367E-2</c:v>
                </c:pt>
                <c:pt idx="150">
                  <c:v>5.7739201420896363E-2</c:v>
                </c:pt>
                <c:pt idx="151">
                  <c:v>-1.6784685283411795E-2</c:v>
                </c:pt>
                <c:pt idx="152">
                  <c:v>3.0791175457927537E-2</c:v>
                </c:pt>
                <c:pt idx="153">
                  <c:v>-6.3070207111914633E-2</c:v>
                </c:pt>
                <c:pt idx="154">
                  <c:v>-8.7062717499282582E-3</c:v>
                </c:pt>
                <c:pt idx="155">
                  <c:v>2.0990221512250653E-3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D1-4D4F-A0F0-B9F59B8BDF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027791"/>
        <c:axId val="387776607"/>
      </c:lineChart>
      <c:dateAx>
        <c:axId val="73027791"/>
        <c:scaling>
          <c:orientation val="minMax"/>
        </c:scaling>
        <c:delete val="0"/>
        <c:axPos val="b"/>
        <c:numFmt formatCode="mm/yy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387776607"/>
        <c:crosses val="autoZero"/>
        <c:auto val="1"/>
        <c:lblOffset val="100"/>
        <c:baseTimeUnit val="months"/>
      </c:dateAx>
      <c:valAx>
        <c:axId val="387776607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73027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3Y 12M Correlation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'12M Correlations'!$A$2:$A$146</c:f>
              <c:numCache>
                <c:formatCode>mm/dd/yyyy</c:formatCode>
                <c:ptCount val="145"/>
                <c:pt idx="0">
                  <c:v>42034</c:v>
                </c:pt>
                <c:pt idx="1">
                  <c:v>42004</c:v>
                </c:pt>
                <c:pt idx="2">
                  <c:v>41971</c:v>
                </c:pt>
                <c:pt idx="3">
                  <c:v>41943</c:v>
                </c:pt>
                <c:pt idx="4">
                  <c:v>41912</c:v>
                </c:pt>
                <c:pt idx="5">
                  <c:v>41880</c:v>
                </c:pt>
                <c:pt idx="6">
                  <c:v>41851</c:v>
                </c:pt>
                <c:pt idx="7">
                  <c:v>41820</c:v>
                </c:pt>
                <c:pt idx="8">
                  <c:v>41789</c:v>
                </c:pt>
                <c:pt idx="9">
                  <c:v>41759</c:v>
                </c:pt>
                <c:pt idx="10">
                  <c:v>41729</c:v>
                </c:pt>
                <c:pt idx="11">
                  <c:v>41698</c:v>
                </c:pt>
                <c:pt idx="12">
                  <c:v>41670</c:v>
                </c:pt>
                <c:pt idx="13">
                  <c:v>41639</c:v>
                </c:pt>
                <c:pt idx="14">
                  <c:v>41607</c:v>
                </c:pt>
                <c:pt idx="15">
                  <c:v>41578</c:v>
                </c:pt>
                <c:pt idx="16">
                  <c:v>41547</c:v>
                </c:pt>
                <c:pt idx="17">
                  <c:v>41516</c:v>
                </c:pt>
                <c:pt idx="18">
                  <c:v>41486</c:v>
                </c:pt>
                <c:pt idx="19">
                  <c:v>41453</c:v>
                </c:pt>
                <c:pt idx="20">
                  <c:v>41425</c:v>
                </c:pt>
                <c:pt idx="21">
                  <c:v>41394</c:v>
                </c:pt>
                <c:pt idx="22">
                  <c:v>41362</c:v>
                </c:pt>
                <c:pt idx="23">
                  <c:v>41333</c:v>
                </c:pt>
                <c:pt idx="24">
                  <c:v>41305</c:v>
                </c:pt>
                <c:pt idx="25">
                  <c:v>41274</c:v>
                </c:pt>
                <c:pt idx="26">
                  <c:v>41243</c:v>
                </c:pt>
                <c:pt idx="27">
                  <c:v>41213</c:v>
                </c:pt>
                <c:pt idx="28">
                  <c:v>41180</c:v>
                </c:pt>
                <c:pt idx="29">
                  <c:v>41152</c:v>
                </c:pt>
                <c:pt idx="30">
                  <c:v>41121</c:v>
                </c:pt>
                <c:pt idx="31">
                  <c:v>41089</c:v>
                </c:pt>
                <c:pt idx="32">
                  <c:v>41060</c:v>
                </c:pt>
                <c:pt idx="33">
                  <c:v>41029</c:v>
                </c:pt>
                <c:pt idx="34">
                  <c:v>40998</c:v>
                </c:pt>
                <c:pt idx="35">
                  <c:v>40968</c:v>
                </c:pt>
                <c:pt idx="36">
                  <c:v>40939</c:v>
                </c:pt>
                <c:pt idx="37">
                  <c:v>40907</c:v>
                </c:pt>
                <c:pt idx="38">
                  <c:v>40877</c:v>
                </c:pt>
                <c:pt idx="39">
                  <c:v>40847</c:v>
                </c:pt>
                <c:pt idx="40">
                  <c:v>40816</c:v>
                </c:pt>
                <c:pt idx="41">
                  <c:v>40786</c:v>
                </c:pt>
                <c:pt idx="42">
                  <c:v>40753</c:v>
                </c:pt>
                <c:pt idx="43">
                  <c:v>40724</c:v>
                </c:pt>
                <c:pt idx="44">
                  <c:v>40694</c:v>
                </c:pt>
                <c:pt idx="45">
                  <c:v>40662</c:v>
                </c:pt>
                <c:pt idx="46">
                  <c:v>40633</c:v>
                </c:pt>
                <c:pt idx="47">
                  <c:v>40602</c:v>
                </c:pt>
                <c:pt idx="48">
                  <c:v>40574</c:v>
                </c:pt>
                <c:pt idx="49">
                  <c:v>40543</c:v>
                </c:pt>
                <c:pt idx="50">
                  <c:v>40512</c:v>
                </c:pt>
                <c:pt idx="51">
                  <c:v>40480</c:v>
                </c:pt>
                <c:pt idx="52">
                  <c:v>40451</c:v>
                </c:pt>
                <c:pt idx="53">
                  <c:v>40421</c:v>
                </c:pt>
                <c:pt idx="54">
                  <c:v>40389</c:v>
                </c:pt>
                <c:pt idx="55">
                  <c:v>40359</c:v>
                </c:pt>
                <c:pt idx="56">
                  <c:v>40329</c:v>
                </c:pt>
                <c:pt idx="57">
                  <c:v>40268</c:v>
                </c:pt>
                <c:pt idx="58">
                  <c:v>40235</c:v>
                </c:pt>
                <c:pt idx="59">
                  <c:v>40207</c:v>
                </c:pt>
                <c:pt idx="60">
                  <c:v>40178</c:v>
                </c:pt>
                <c:pt idx="61">
                  <c:v>40147</c:v>
                </c:pt>
                <c:pt idx="62">
                  <c:v>40116</c:v>
                </c:pt>
                <c:pt idx="63">
                  <c:v>40086</c:v>
                </c:pt>
                <c:pt idx="64">
                  <c:v>40056</c:v>
                </c:pt>
                <c:pt idx="65">
                  <c:v>40025</c:v>
                </c:pt>
                <c:pt idx="66">
                  <c:v>39994</c:v>
                </c:pt>
                <c:pt idx="67">
                  <c:v>39962</c:v>
                </c:pt>
                <c:pt idx="68">
                  <c:v>39933</c:v>
                </c:pt>
                <c:pt idx="69">
                  <c:v>39903</c:v>
                </c:pt>
                <c:pt idx="70">
                  <c:v>39871</c:v>
                </c:pt>
                <c:pt idx="71">
                  <c:v>39843</c:v>
                </c:pt>
                <c:pt idx="72">
                  <c:v>39813</c:v>
                </c:pt>
                <c:pt idx="73">
                  <c:v>39780</c:v>
                </c:pt>
                <c:pt idx="74">
                  <c:v>39752</c:v>
                </c:pt>
                <c:pt idx="75">
                  <c:v>39721</c:v>
                </c:pt>
                <c:pt idx="76">
                  <c:v>39689</c:v>
                </c:pt>
                <c:pt idx="77">
                  <c:v>39660</c:v>
                </c:pt>
                <c:pt idx="78">
                  <c:v>39629</c:v>
                </c:pt>
                <c:pt idx="79">
                  <c:v>39598</c:v>
                </c:pt>
                <c:pt idx="80">
                  <c:v>39568</c:v>
                </c:pt>
                <c:pt idx="81">
                  <c:v>39538</c:v>
                </c:pt>
                <c:pt idx="82">
                  <c:v>39507</c:v>
                </c:pt>
                <c:pt idx="83">
                  <c:v>39478</c:v>
                </c:pt>
                <c:pt idx="84">
                  <c:v>39447</c:v>
                </c:pt>
                <c:pt idx="85">
                  <c:v>39416</c:v>
                </c:pt>
                <c:pt idx="86">
                  <c:v>39386</c:v>
                </c:pt>
                <c:pt idx="87">
                  <c:v>39353</c:v>
                </c:pt>
                <c:pt idx="88">
                  <c:v>39325</c:v>
                </c:pt>
                <c:pt idx="89">
                  <c:v>39294</c:v>
                </c:pt>
                <c:pt idx="90">
                  <c:v>39262</c:v>
                </c:pt>
                <c:pt idx="91">
                  <c:v>39233</c:v>
                </c:pt>
                <c:pt idx="92">
                  <c:v>39202</c:v>
                </c:pt>
                <c:pt idx="93">
                  <c:v>39171</c:v>
                </c:pt>
                <c:pt idx="94">
                  <c:v>39141</c:v>
                </c:pt>
                <c:pt idx="95">
                  <c:v>39113</c:v>
                </c:pt>
                <c:pt idx="96">
                  <c:v>39080</c:v>
                </c:pt>
                <c:pt idx="97">
                  <c:v>39051</c:v>
                </c:pt>
                <c:pt idx="98">
                  <c:v>39021</c:v>
                </c:pt>
                <c:pt idx="99">
                  <c:v>38989</c:v>
                </c:pt>
                <c:pt idx="100">
                  <c:v>38960</c:v>
                </c:pt>
                <c:pt idx="101">
                  <c:v>38929</c:v>
                </c:pt>
                <c:pt idx="102">
                  <c:v>38898</c:v>
                </c:pt>
                <c:pt idx="103">
                  <c:v>38868</c:v>
                </c:pt>
                <c:pt idx="104">
                  <c:v>38835</c:v>
                </c:pt>
                <c:pt idx="105">
                  <c:v>38807</c:v>
                </c:pt>
                <c:pt idx="106">
                  <c:v>38776</c:v>
                </c:pt>
                <c:pt idx="107">
                  <c:v>38748</c:v>
                </c:pt>
                <c:pt idx="108">
                  <c:v>38716</c:v>
                </c:pt>
                <c:pt idx="109">
                  <c:v>38686</c:v>
                </c:pt>
                <c:pt idx="110">
                  <c:v>38656</c:v>
                </c:pt>
                <c:pt idx="111">
                  <c:v>38625</c:v>
                </c:pt>
                <c:pt idx="112">
                  <c:v>38595</c:v>
                </c:pt>
                <c:pt idx="113">
                  <c:v>38562</c:v>
                </c:pt>
                <c:pt idx="114">
                  <c:v>38533</c:v>
                </c:pt>
                <c:pt idx="115">
                  <c:v>38503</c:v>
                </c:pt>
                <c:pt idx="116">
                  <c:v>38471</c:v>
                </c:pt>
                <c:pt idx="117">
                  <c:v>38442</c:v>
                </c:pt>
                <c:pt idx="118">
                  <c:v>38411</c:v>
                </c:pt>
                <c:pt idx="119">
                  <c:v>38383</c:v>
                </c:pt>
                <c:pt idx="120">
                  <c:v>38352</c:v>
                </c:pt>
                <c:pt idx="121">
                  <c:v>38321</c:v>
                </c:pt>
                <c:pt idx="122">
                  <c:v>38289</c:v>
                </c:pt>
                <c:pt idx="123">
                  <c:v>38260</c:v>
                </c:pt>
                <c:pt idx="124">
                  <c:v>38230</c:v>
                </c:pt>
                <c:pt idx="125">
                  <c:v>38198</c:v>
                </c:pt>
                <c:pt idx="126">
                  <c:v>38168</c:v>
                </c:pt>
                <c:pt idx="127">
                  <c:v>38138</c:v>
                </c:pt>
                <c:pt idx="128">
                  <c:v>38107</c:v>
                </c:pt>
                <c:pt idx="129">
                  <c:v>38077</c:v>
                </c:pt>
                <c:pt idx="130">
                  <c:v>38044</c:v>
                </c:pt>
                <c:pt idx="131">
                  <c:v>38016</c:v>
                </c:pt>
                <c:pt idx="132">
                  <c:v>37986</c:v>
                </c:pt>
                <c:pt idx="133">
                  <c:v>37953</c:v>
                </c:pt>
                <c:pt idx="134">
                  <c:v>37925</c:v>
                </c:pt>
                <c:pt idx="135">
                  <c:v>37894</c:v>
                </c:pt>
                <c:pt idx="136">
                  <c:v>37862</c:v>
                </c:pt>
                <c:pt idx="137">
                  <c:v>37833</c:v>
                </c:pt>
                <c:pt idx="138">
                  <c:v>37802</c:v>
                </c:pt>
                <c:pt idx="139">
                  <c:v>37771</c:v>
                </c:pt>
                <c:pt idx="140">
                  <c:v>37741</c:v>
                </c:pt>
                <c:pt idx="141">
                  <c:v>37711</c:v>
                </c:pt>
                <c:pt idx="142">
                  <c:v>37680</c:v>
                </c:pt>
                <c:pt idx="143">
                  <c:v>37652</c:v>
                </c:pt>
                <c:pt idx="144">
                  <c:v>37621</c:v>
                </c:pt>
              </c:numCache>
            </c:numRef>
          </c:cat>
          <c:val>
            <c:numRef>
              <c:f>'12M Correlations'!$C$3:$C$146</c:f>
              <c:numCache>
                <c:formatCode>0.00%</c:formatCode>
                <c:ptCount val="144"/>
                <c:pt idx="0">
                  <c:v>0.87019292384327718</c:v>
                </c:pt>
                <c:pt idx="1">
                  <c:v>0.83412058939038458</c:v>
                </c:pt>
                <c:pt idx="2">
                  <c:v>0.78363482014117525</c:v>
                </c:pt>
                <c:pt idx="3">
                  <c:v>0.76407996084762819</c:v>
                </c:pt>
                <c:pt idx="4">
                  <c:v>0.74168766683418597</c:v>
                </c:pt>
                <c:pt idx="5">
                  <c:v>0.65194872488888556</c:v>
                </c:pt>
                <c:pt idx="6">
                  <c:v>0.59083483321545405</c:v>
                </c:pt>
                <c:pt idx="7">
                  <c:v>0.47577533399892574</c:v>
                </c:pt>
                <c:pt idx="8">
                  <c:v>0.14316543321543193</c:v>
                </c:pt>
                <c:pt idx="9">
                  <c:v>-0.22219640265908228</c:v>
                </c:pt>
                <c:pt idx="10">
                  <c:v>-0.34281893749358811</c:v>
                </c:pt>
                <c:pt idx="11">
                  <c:v>-0.18189003856222113</c:v>
                </c:pt>
                <c:pt idx="12">
                  <c:v>-0.36051388069823415</c:v>
                </c:pt>
                <c:pt idx="13">
                  <c:v>-0.27991033617743832</c:v>
                </c:pt>
                <c:pt idx="14">
                  <c:v>-0.31091041868183278</c:v>
                </c:pt>
                <c:pt idx="15">
                  <c:v>-0.31162195610138871</c:v>
                </c:pt>
                <c:pt idx="16">
                  <c:v>-0.37096522744144372</c:v>
                </c:pt>
                <c:pt idx="17">
                  <c:v>-0.40166443399056134</c:v>
                </c:pt>
                <c:pt idx="18">
                  <c:v>-4.4606719117130489E-2</c:v>
                </c:pt>
                <c:pt idx="19">
                  <c:v>-3.5360985424426346E-2</c:v>
                </c:pt>
                <c:pt idx="20">
                  <c:v>0.12024494913995581</c:v>
                </c:pt>
                <c:pt idx="21">
                  <c:v>0.11438564578003521</c:v>
                </c:pt>
                <c:pt idx="22">
                  <c:v>8.3917530103191959E-2</c:v>
                </c:pt>
                <c:pt idx="23">
                  <c:v>0.17132279560319685</c:v>
                </c:pt>
                <c:pt idx="24">
                  <c:v>0.53158832042835646</c:v>
                </c:pt>
                <c:pt idx="25">
                  <c:v>0.61319814416335716</c:v>
                </c:pt>
                <c:pt idx="26">
                  <c:v>0.47827606978672615</c:v>
                </c:pt>
                <c:pt idx="27">
                  <c:v>0.54209012791388111</c:v>
                </c:pt>
                <c:pt idx="28">
                  <c:v>0.36260658701106252</c:v>
                </c:pt>
                <c:pt idx="29">
                  <c:v>-0.29198977211213778</c:v>
                </c:pt>
                <c:pt idx="30">
                  <c:v>-0.63714893847541998</c:v>
                </c:pt>
                <c:pt idx="31">
                  <c:v>-0.74411363630863925</c:v>
                </c:pt>
                <c:pt idx="32">
                  <c:v>-0.80674113507115885</c:v>
                </c:pt>
                <c:pt idx="33">
                  <c:v>-0.8484207255675128</c:v>
                </c:pt>
                <c:pt idx="34">
                  <c:v>-0.90250786155571072</c:v>
                </c:pt>
                <c:pt idx="35">
                  <c:v>-0.95425461794277067</c:v>
                </c:pt>
                <c:pt idx="36">
                  <c:v>-0.94717729113660687</c:v>
                </c:pt>
                <c:pt idx="37">
                  <c:v>-0.90649552942198386</c:v>
                </c:pt>
                <c:pt idx="38">
                  <c:v>-0.85341132449373291</c:v>
                </c:pt>
                <c:pt idx="39">
                  <c:v>-0.78143169289654701</c:v>
                </c:pt>
                <c:pt idx="40">
                  <c:v>-0.7216934136911165</c:v>
                </c:pt>
                <c:pt idx="41">
                  <c:v>-0.87683546286794445</c:v>
                </c:pt>
                <c:pt idx="42">
                  <c:v>-0.85539485635450474</c:v>
                </c:pt>
                <c:pt idx="43">
                  <c:v>-0.85388046164737241</c:v>
                </c:pt>
                <c:pt idx="44">
                  <c:v>-0.80598160515207906</c:v>
                </c:pt>
                <c:pt idx="45">
                  <c:v>-0.72397995764287593</c:v>
                </c:pt>
                <c:pt idx="46">
                  <c:v>-0.74625192952888042</c:v>
                </c:pt>
                <c:pt idx="47">
                  <c:v>-0.76581910009819065</c:v>
                </c:pt>
                <c:pt idx="48">
                  <c:v>-0.84036272736170137</c:v>
                </c:pt>
                <c:pt idx="49">
                  <c:v>-0.81785542636725472</c:v>
                </c:pt>
                <c:pt idx="50">
                  <c:v>-0.76324164213000323</c:v>
                </c:pt>
                <c:pt idx="51">
                  <c:v>-0.6783473387576977</c:v>
                </c:pt>
                <c:pt idx="52">
                  <c:v>-0.60537625547160323</c:v>
                </c:pt>
                <c:pt idx="53">
                  <c:v>-0.47563780457667826</c:v>
                </c:pt>
                <c:pt idx="54">
                  <c:v>-0.17621809040650693</c:v>
                </c:pt>
                <c:pt idx="55">
                  <c:v>0.12392046222025188</c:v>
                </c:pt>
                <c:pt idx="56">
                  <c:v>0.3200504530789467</c:v>
                </c:pt>
                <c:pt idx="57">
                  <c:v>0.14750893687040689</c:v>
                </c:pt>
                <c:pt idx="58">
                  <c:v>0.18933570627175508</c:v>
                </c:pt>
                <c:pt idx="59">
                  <c:v>0.3911825616741989</c:v>
                </c:pt>
                <c:pt idx="60">
                  <c:v>0.65036529378937136</c:v>
                </c:pt>
                <c:pt idx="61">
                  <c:v>0.6765295248343085</c:v>
                </c:pt>
                <c:pt idx="62">
                  <c:v>0.62490110570452884</c:v>
                </c:pt>
                <c:pt idx="63">
                  <c:v>0.3356217770392021</c:v>
                </c:pt>
                <c:pt idx="64">
                  <c:v>4.8588220589076622E-3</c:v>
                </c:pt>
                <c:pt idx="65">
                  <c:v>-0.2808241546390064</c:v>
                </c:pt>
                <c:pt idx="66">
                  <c:v>-0.49080687873496454</c:v>
                </c:pt>
                <c:pt idx="67">
                  <c:v>-0.60236036456989328</c:v>
                </c:pt>
                <c:pt idx="68">
                  <c:v>-0.66977911754964736</c:v>
                </c:pt>
                <c:pt idx="69">
                  <c:v>-0.69487745922399291</c:v>
                </c:pt>
                <c:pt idx="70">
                  <c:v>-0.69075919556326704</c:v>
                </c:pt>
                <c:pt idx="71">
                  <c:v>-0.70375179091412421</c:v>
                </c:pt>
                <c:pt idx="72">
                  <c:v>-0.64642956490921777</c:v>
                </c:pt>
                <c:pt idx="73">
                  <c:v>-0.49294074929068837</c:v>
                </c:pt>
                <c:pt idx="74">
                  <c:v>-0.20127312875125403</c:v>
                </c:pt>
                <c:pt idx="75">
                  <c:v>-9.3791594581896481E-2</c:v>
                </c:pt>
                <c:pt idx="76">
                  <c:v>-0.29406025221093823</c:v>
                </c:pt>
                <c:pt idx="77">
                  <c:v>-0.4927459440794571</c:v>
                </c:pt>
                <c:pt idx="78">
                  <c:v>-0.78373229542231648</c:v>
                </c:pt>
                <c:pt idx="79">
                  <c:v>-0.86657309607595112</c:v>
                </c:pt>
                <c:pt idx="80">
                  <c:v>-0.8302960683380286</c:v>
                </c:pt>
                <c:pt idx="81">
                  <c:v>-0.73733197262035743</c:v>
                </c:pt>
                <c:pt idx="82">
                  <c:v>-0.54792100369318153</c:v>
                </c:pt>
                <c:pt idx="83">
                  <c:v>-0.10651277610869898</c:v>
                </c:pt>
                <c:pt idx="84">
                  <c:v>5.8445837804736722E-3</c:v>
                </c:pt>
                <c:pt idx="85">
                  <c:v>0.23704918344922329</c:v>
                </c:pt>
                <c:pt idx="86">
                  <c:v>0.2621916134739059</c:v>
                </c:pt>
                <c:pt idx="87">
                  <c:v>0.21979932150706361</c:v>
                </c:pt>
                <c:pt idx="88">
                  <c:v>0.20533355347066168</c:v>
                </c:pt>
                <c:pt idx="89">
                  <c:v>-0.18647839919818651</c:v>
                </c:pt>
                <c:pt idx="90">
                  <c:v>-0.92938426281224107</c:v>
                </c:pt>
                <c:pt idx="91">
                  <c:v>-0.87466660611361224</c:v>
                </c:pt>
                <c:pt idx="92">
                  <c:v>-0.51361658015393663</c:v>
                </c:pt>
                <c:pt idx="93">
                  <c:v>-0.21280341951044809</c:v>
                </c:pt>
                <c:pt idx="94">
                  <c:v>0.13340457539587403</c:v>
                </c:pt>
                <c:pt idx="95">
                  <c:v>0.52202544337425982</c:v>
                </c:pt>
                <c:pt idx="96">
                  <c:v>0.6179806193773143</c:v>
                </c:pt>
                <c:pt idx="97">
                  <c:v>5.2292627082433207E-2</c:v>
                </c:pt>
                <c:pt idx="98">
                  <c:v>-0.15875461845675254</c:v>
                </c:pt>
                <c:pt idx="99">
                  <c:v>-0.20806966368415611</c:v>
                </c:pt>
                <c:pt idx="100">
                  <c:v>-0.33379223165452182</c:v>
                </c:pt>
                <c:pt idx="101">
                  <c:v>-0.39183028427044519</c:v>
                </c:pt>
                <c:pt idx="102">
                  <c:v>-0.59191659039393218</c:v>
                </c:pt>
                <c:pt idx="103">
                  <c:v>-0.68847612711578554</c:v>
                </c:pt>
                <c:pt idx="104">
                  <c:v>-0.34368446736470049</c:v>
                </c:pt>
                <c:pt idx="105">
                  <c:v>-0.2024478171644751</c:v>
                </c:pt>
                <c:pt idx="106">
                  <c:v>-9.9955891935128952E-2</c:v>
                </c:pt>
                <c:pt idx="107">
                  <c:v>5.9553833930218812E-2</c:v>
                </c:pt>
                <c:pt idx="108">
                  <c:v>0.27255545640522422</c:v>
                </c:pt>
                <c:pt idx="109">
                  <c:v>0.4443360747486606</c:v>
                </c:pt>
                <c:pt idx="110">
                  <c:v>0.47914730978520415</c:v>
                </c:pt>
                <c:pt idx="111">
                  <c:v>0.45307969812182408</c:v>
                </c:pt>
                <c:pt idx="112">
                  <c:v>0.33376415539506699</c:v>
                </c:pt>
                <c:pt idx="113">
                  <c:v>0.29864923311836666</c:v>
                </c:pt>
                <c:pt idx="114">
                  <c:v>0.23431607427971249</c:v>
                </c:pt>
                <c:pt idx="115">
                  <c:v>0.28098349371888831</c:v>
                </c:pt>
                <c:pt idx="116">
                  <c:v>5.9701441754291956E-2</c:v>
                </c:pt>
                <c:pt idx="117">
                  <c:v>6.664098933528656E-2</c:v>
                </c:pt>
                <c:pt idx="118">
                  <c:v>0.1345432367357213</c:v>
                </c:pt>
                <c:pt idx="119">
                  <c:v>2.9486128361736346E-2</c:v>
                </c:pt>
                <c:pt idx="120">
                  <c:v>-0.19087489610611952</c:v>
                </c:pt>
                <c:pt idx="121">
                  <c:v>-0.19146045865925426</c:v>
                </c:pt>
                <c:pt idx="122">
                  <c:v>-0.43087591784099777</c:v>
                </c:pt>
                <c:pt idx="123">
                  <c:v>-0.21588074691933104</c:v>
                </c:pt>
                <c:pt idx="124">
                  <c:v>-0.29318229427496378</c:v>
                </c:pt>
                <c:pt idx="125">
                  <c:v>-0.41155596604865113</c:v>
                </c:pt>
                <c:pt idx="126">
                  <c:v>-0.51134139080491126</c:v>
                </c:pt>
                <c:pt idx="127">
                  <c:v>-0.40355578919298457</c:v>
                </c:pt>
                <c:pt idx="128">
                  <c:v>-0.35961106315134345</c:v>
                </c:pt>
                <c:pt idx="129">
                  <c:v>-0.50699946636182047</c:v>
                </c:pt>
                <c:pt idx="130">
                  <c:v>-0.42342700187472831</c:v>
                </c:pt>
                <c:pt idx="131">
                  <c:v>-0.26909001100527563</c:v>
                </c:pt>
                <c:pt idx="132">
                  <c:v>2.2719928330810966E-2</c:v>
                </c:pt>
                <c:pt idx="133">
                  <c:v>0.40606688177253319</c:v>
                </c:pt>
                <c:pt idx="134">
                  <c:v>0.61628550597474585</c:v>
                </c:pt>
                <c:pt idx="135">
                  <c:v>0.6832394589331956</c:v>
                </c:pt>
                <c:pt idx="136">
                  <c:v>0.72629250879514351</c:v>
                </c:pt>
                <c:pt idx="137">
                  <c:v>0.78741397617049502</c:v>
                </c:pt>
                <c:pt idx="138">
                  <c:v>0.77446894366914221</c:v>
                </c:pt>
                <c:pt idx="139">
                  <c:v>0.60856809148758062</c:v>
                </c:pt>
                <c:pt idx="140">
                  <c:v>0.4219408665235812</c:v>
                </c:pt>
                <c:pt idx="141">
                  <c:v>9.6080171930771688E-2</c:v>
                </c:pt>
                <c:pt idx="142">
                  <c:v>-3.0354602921603129E-2</c:v>
                </c:pt>
                <c:pt idx="143">
                  <c:v>-0.1207519683226612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F3-0246-AE0C-74866C5D15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2600367"/>
        <c:axId val="352384527"/>
      </c:lineChart>
      <c:dateAx>
        <c:axId val="352600367"/>
        <c:scaling>
          <c:orientation val="minMax"/>
        </c:scaling>
        <c:delete val="0"/>
        <c:axPos val="b"/>
        <c:numFmt formatCode="mm/yy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352384527"/>
        <c:crosses val="autoZero"/>
        <c:auto val="1"/>
        <c:lblOffset val="100"/>
        <c:baseTimeUnit val="months"/>
      </c:dateAx>
      <c:valAx>
        <c:axId val="352384527"/>
        <c:scaling>
          <c:orientation val="minMax"/>
          <c:min val="-1"/>
        </c:scaling>
        <c:delete val="0"/>
        <c:axPos val="l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352600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>
                <a:latin typeface="Helvetica" pitchFamily="2" charset="0"/>
              </a:rPr>
              <a:t>CS vs Average Yield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'Spreads, OAS, bp'!$M$2</c:f>
              <c:strCache>
                <c:ptCount val="1"/>
                <c:pt idx="0">
                  <c:v>Credit Spread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'Spreads, OAS, bp'!$A$3:$A$160</c:f>
              <c:numCache>
                <c:formatCode>mm/dd/yyyy</c:formatCode>
                <c:ptCount val="158"/>
                <c:pt idx="0">
                  <c:v>42034</c:v>
                </c:pt>
                <c:pt idx="1">
                  <c:v>42004</c:v>
                </c:pt>
                <c:pt idx="2">
                  <c:v>41971</c:v>
                </c:pt>
                <c:pt idx="3">
                  <c:v>41943</c:v>
                </c:pt>
                <c:pt idx="4">
                  <c:v>41912</c:v>
                </c:pt>
                <c:pt idx="5">
                  <c:v>41880</c:v>
                </c:pt>
                <c:pt idx="6">
                  <c:v>41851</c:v>
                </c:pt>
                <c:pt idx="7">
                  <c:v>41820</c:v>
                </c:pt>
                <c:pt idx="8">
                  <c:v>41789</c:v>
                </c:pt>
                <c:pt idx="9">
                  <c:v>41759</c:v>
                </c:pt>
                <c:pt idx="10">
                  <c:v>41729</c:v>
                </c:pt>
                <c:pt idx="11">
                  <c:v>41698</c:v>
                </c:pt>
                <c:pt idx="12">
                  <c:v>41670</c:v>
                </c:pt>
                <c:pt idx="13">
                  <c:v>41639</c:v>
                </c:pt>
                <c:pt idx="14">
                  <c:v>41607</c:v>
                </c:pt>
                <c:pt idx="15">
                  <c:v>41578</c:v>
                </c:pt>
                <c:pt idx="16">
                  <c:v>41547</c:v>
                </c:pt>
                <c:pt idx="17">
                  <c:v>41516</c:v>
                </c:pt>
                <c:pt idx="18">
                  <c:v>41486</c:v>
                </c:pt>
                <c:pt idx="19">
                  <c:v>41453</c:v>
                </c:pt>
                <c:pt idx="20">
                  <c:v>41425</c:v>
                </c:pt>
                <c:pt idx="21">
                  <c:v>41394</c:v>
                </c:pt>
                <c:pt idx="22">
                  <c:v>41362</c:v>
                </c:pt>
                <c:pt idx="23">
                  <c:v>41333</c:v>
                </c:pt>
                <c:pt idx="24">
                  <c:v>41305</c:v>
                </c:pt>
                <c:pt idx="25">
                  <c:v>41274</c:v>
                </c:pt>
                <c:pt idx="26">
                  <c:v>41243</c:v>
                </c:pt>
                <c:pt idx="27">
                  <c:v>41213</c:v>
                </c:pt>
                <c:pt idx="28">
                  <c:v>41180</c:v>
                </c:pt>
                <c:pt idx="29">
                  <c:v>41152</c:v>
                </c:pt>
                <c:pt idx="30">
                  <c:v>41121</c:v>
                </c:pt>
                <c:pt idx="31">
                  <c:v>41089</c:v>
                </c:pt>
                <c:pt idx="32">
                  <c:v>41060</c:v>
                </c:pt>
                <c:pt idx="33">
                  <c:v>41029</c:v>
                </c:pt>
                <c:pt idx="34">
                  <c:v>40998</c:v>
                </c:pt>
                <c:pt idx="35">
                  <c:v>40968</c:v>
                </c:pt>
                <c:pt idx="36">
                  <c:v>40939</c:v>
                </c:pt>
                <c:pt idx="37">
                  <c:v>40907</c:v>
                </c:pt>
                <c:pt idx="38">
                  <c:v>40877</c:v>
                </c:pt>
                <c:pt idx="39">
                  <c:v>40847</c:v>
                </c:pt>
                <c:pt idx="40">
                  <c:v>40816</c:v>
                </c:pt>
                <c:pt idx="41">
                  <c:v>40786</c:v>
                </c:pt>
                <c:pt idx="42">
                  <c:v>40753</c:v>
                </c:pt>
                <c:pt idx="43">
                  <c:v>40724</c:v>
                </c:pt>
                <c:pt idx="44">
                  <c:v>40694</c:v>
                </c:pt>
                <c:pt idx="45">
                  <c:v>40662</c:v>
                </c:pt>
                <c:pt idx="46">
                  <c:v>40633</c:v>
                </c:pt>
                <c:pt idx="47">
                  <c:v>40602</c:v>
                </c:pt>
                <c:pt idx="48">
                  <c:v>40574</c:v>
                </c:pt>
                <c:pt idx="49">
                  <c:v>40543</c:v>
                </c:pt>
                <c:pt idx="50">
                  <c:v>40512</c:v>
                </c:pt>
                <c:pt idx="51">
                  <c:v>40480</c:v>
                </c:pt>
                <c:pt idx="52">
                  <c:v>40451</c:v>
                </c:pt>
                <c:pt idx="53">
                  <c:v>40421</c:v>
                </c:pt>
                <c:pt idx="54">
                  <c:v>40389</c:v>
                </c:pt>
                <c:pt idx="55">
                  <c:v>40359</c:v>
                </c:pt>
                <c:pt idx="56">
                  <c:v>40329</c:v>
                </c:pt>
                <c:pt idx="57">
                  <c:v>40298</c:v>
                </c:pt>
                <c:pt idx="58">
                  <c:v>40268</c:v>
                </c:pt>
                <c:pt idx="59">
                  <c:v>40235</c:v>
                </c:pt>
                <c:pt idx="60">
                  <c:v>40207</c:v>
                </c:pt>
                <c:pt idx="61">
                  <c:v>40178</c:v>
                </c:pt>
                <c:pt idx="62">
                  <c:v>40147</c:v>
                </c:pt>
                <c:pt idx="63">
                  <c:v>40116</c:v>
                </c:pt>
                <c:pt idx="64">
                  <c:v>40086</c:v>
                </c:pt>
                <c:pt idx="65">
                  <c:v>40056</c:v>
                </c:pt>
                <c:pt idx="66">
                  <c:v>40025</c:v>
                </c:pt>
                <c:pt idx="67">
                  <c:v>39994</c:v>
                </c:pt>
                <c:pt idx="68">
                  <c:v>39962</c:v>
                </c:pt>
                <c:pt idx="69">
                  <c:v>39933</c:v>
                </c:pt>
                <c:pt idx="70">
                  <c:v>39903</c:v>
                </c:pt>
                <c:pt idx="71">
                  <c:v>39871</c:v>
                </c:pt>
                <c:pt idx="72">
                  <c:v>39843</c:v>
                </c:pt>
                <c:pt idx="73">
                  <c:v>39813</c:v>
                </c:pt>
                <c:pt idx="74">
                  <c:v>39780</c:v>
                </c:pt>
                <c:pt idx="75">
                  <c:v>39752</c:v>
                </c:pt>
                <c:pt idx="76">
                  <c:v>39721</c:v>
                </c:pt>
                <c:pt idx="77">
                  <c:v>39689</c:v>
                </c:pt>
                <c:pt idx="78">
                  <c:v>39660</c:v>
                </c:pt>
                <c:pt idx="79">
                  <c:v>39629</c:v>
                </c:pt>
                <c:pt idx="80">
                  <c:v>39598</c:v>
                </c:pt>
                <c:pt idx="81">
                  <c:v>39568</c:v>
                </c:pt>
                <c:pt idx="82">
                  <c:v>39538</c:v>
                </c:pt>
                <c:pt idx="83">
                  <c:v>39507</c:v>
                </c:pt>
                <c:pt idx="84">
                  <c:v>39478</c:v>
                </c:pt>
                <c:pt idx="85">
                  <c:v>39447</c:v>
                </c:pt>
                <c:pt idx="86">
                  <c:v>39416</c:v>
                </c:pt>
                <c:pt idx="87">
                  <c:v>39386</c:v>
                </c:pt>
                <c:pt idx="88">
                  <c:v>39353</c:v>
                </c:pt>
                <c:pt idx="89">
                  <c:v>39325</c:v>
                </c:pt>
                <c:pt idx="90">
                  <c:v>39294</c:v>
                </c:pt>
                <c:pt idx="91">
                  <c:v>39262</c:v>
                </c:pt>
                <c:pt idx="92">
                  <c:v>39233</c:v>
                </c:pt>
                <c:pt idx="93">
                  <c:v>39202</c:v>
                </c:pt>
                <c:pt idx="94">
                  <c:v>39171</c:v>
                </c:pt>
                <c:pt idx="95">
                  <c:v>39141</c:v>
                </c:pt>
                <c:pt idx="96">
                  <c:v>39113</c:v>
                </c:pt>
                <c:pt idx="97">
                  <c:v>39080</c:v>
                </c:pt>
                <c:pt idx="98">
                  <c:v>39051</c:v>
                </c:pt>
                <c:pt idx="99">
                  <c:v>39021</c:v>
                </c:pt>
                <c:pt idx="100">
                  <c:v>38989</c:v>
                </c:pt>
                <c:pt idx="101">
                  <c:v>38960</c:v>
                </c:pt>
                <c:pt idx="102">
                  <c:v>38929</c:v>
                </c:pt>
                <c:pt idx="103">
                  <c:v>38898</c:v>
                </c:pt>
                <c:pt idx="104">
                  <c:v>38868</c:v>
                </c:pt>
                <c:pt idx="105">
                  <c:v>38835</c:v>
                </c:pt>
                <c:pt idx="106">
                  <c:v>38807</c:v>
                </c:pt>
                <c:pt idx="107">
                  <c:v>38776</c:v>
                </c:pt>
                <c:pt idx="108">
                  <c:v>38748</c:v>
                </c:pt>
                <c:pt idx="109">
                  <c:v>38716</c:v>
                </c:pt>
                <c:pt idx="110">
                  <c:v>38686</c:v>
                </c:pt>
                <c:pt idx="111">
                  <c:v>38656</c:v>
                </c:pt>
                <c:pt idx="112">
                  <c:v>38625</c:v>
                </c:pt>
                <c:pt idx="113">
                  <c:v>38595</c:v>
                </c:pt>
                <c:pt idx="114">
                  <c:v>38562</c:v>
                </c:pt>
                <c:pt idx="115">
                  <c:v>38533</c:v>
                </c:pt>
                <c:pt idx="116">
                  <c:v>38503</c:v>
                </c:pt>
                <c:pt idx="117">
                  <c:v>38471</c:v>
                </c:pt>
                <c:pt idx="118">
                  <c:v>38442</c:v>
                </c:pt>
                <c:pt idx="119">
                  <c:v>38411</c:v>
                </c:pt>
                <c:pt idx="120">
                  <c:v>38383</c:v>
                </c:pt>
                <c:pt idx="121">
                  <c:v>38352</c:v>
                </c:pt>
                <c:pt idx="122">
                  <c:v>38321</c:v>
                </c:pt>
                <c:pt idx="123">
                  <c:v>38289</c:v>
                </c:pt>
                <c:pt idx="124">
                  <c:v>38260</c:v>
                </c:pt>
                <c:pt idx="125">
                  <c:v>38230</c:v>
                </c:pt>
                <c:pt idx="126">
                  <c:v>38198</c:v>
                </c:pt>
                <c:pt idx="127">
                  <c:v>38168</c:v>
                </c:pt>
                <c:pt idx="128">
                  <c:v>38138</c:v>
                </c:pt>
                <c:pt idx="129">
                  <c:v>38107</c:v>
                </c:pt>
                <c:pt idx="130">
                  <c:v>38077</c:v>
                </c:pt>
                <c:pt idx="131">
                  <c:v>38044</c:v>
                </c:pt>
                <c:pt idx="132">
                  <c:v>38016</c:v>
                </c:pt>
                <c:pt idx="133">
                  <c:v>37986</c:v>
                </c:pt>
                <c:pt idx="134">
                  <c:v>37953</c:v>
                </c:pt>
                <c:pt idx="135">
                  <c:v>37925</c:v>
                </c:pt>
                <c:pt idx="136">
                  <c:v>37894</c:v>
                </c:pt>
                <c:pt idx="137">
                  <c:v>37862</c:v>
                </c:pt>
                <c:pt idx="138">
                  <c:v>37833</c:v>
                </c:pt>
                <c:pt idx="139">
                  <c:v>37802</c:v>
                </c:pt>
                <c:pt idx="140">
                  <c:v>37771</c:v>
                </c:pt>
                <c:pt idx="141">
                  <c:v>37741</c:v>
                </c:pt>
                <c:pt idx="142">
                  <c:v>37711</c:v>
                </c:pt>
                <c:pt idx="143">
                  <c:v>37680</c:v>
                </c:pt>
                <c:pt idx="144">
                  <c:v>37652</c:v>
                </c:pt>
                <c:pt idx="145">
                  <c:v>37621</c:v>
                </c:pt>
                <c:pt idx="146">
                  <c:v>37589</c:v>
                </c:pt>
                <c:pt idx="147">
                  <c:v>37560</c:v>
                </c:pt>
                <c:pt idx="148">
                  <c:v>37529</c:v>
                </c:pt>
                <c:pt idx="149">
                  <c:v>37498</c:v>
                </c:pt>
                <c:pt idx="150">
                  <c:v>37468</c:v>
                </c:pt>
                <c:pt idx="151">
                  <c:v>37435</c:v>
                </c:pt>
                <c:pt idx="152">
                  <c:v>37407</c:v>
                </c:pt>
                <c:pt idx="153">
                  <c:v>37376</c:v>
                </c:pt>
                <c:pt idx="154">
                  <c:v>37344</c:v>
                </c:pt>
                <c:pt idx="155">
                  <c:v>37315</c:v>
                </c:pt>
                <c:pt idx="156">
                  <c:v>37287</c:v>
                </c:pt>
                <c:pt idx="157">
                  <c:v>37256</c:v>
                </c:pt>
              </c:numCache>
            </c:numRef>
          </c:cat>
          <c:val>
            <c:numRef>
              <c:f>'Spreads, OAS, bp'!$M$3:$M$160</c:f>
              <c:numCache>
                <c:formatCode>0.00</c:formatCode>
                <c:ptCount val="158"/>
                <c:pt idx="0">
                  <c:v>307.15269899999998</c:v>
                </c:pt>
                <c:pt idx="1">
                  <c:v>322.20151800000002</c:v>
                </c:pt>
                <c:pt idx="2">
                  <c:v>298.351969</c:v>
                </c:pt>
                <c:pt idx="3">
                  <c:v>295.38263699999999</c:v>
                </c:pt>
                <c:pt idx="4">
                  <c:v>285.44232699999998</c:v>
                </c:pt>
                <c:pt idx="5">
                  <c:v>246.62940200000003</c:v>
                </c:pt>
                <c:pt idx="6">
                  <c:v>239.478678</c:v>
                </c:pt>
                <c:pt idx="7">
                  <c:v>203.18864099999999</c:v>
                </c:pt>
                <c:pt idx="8">
                  <c:v>206.61159800000001</c:v>
                </c:pt>
                <c:pt idx="9">
                  <c:v>189.61416000000003</c:v>
                </c:pt>
                <c:pt idx="10">
                  <c:v>196.65897899999999</c:v>
                </c:pt>
                <c:pt idx="11">
                  <c:v>197.20432399999999</c:v>
                </c:pt>
                <c:pt idx="12">
                  <c:v>253.72312099999999</c:v>
                </c:pt>
                <c:pt idx="13">
                  <c:v>218.85479299999997</c:v>
                </c:pt>
                <c:pt idx="14">
                  <c:v>254.17852699999997</c:v>
                </c:pt>
                <c:pt idx="15">
                  <c:v>271.239935</c:v>
                </c:pt>
                <c:pt idx="16">
                  <c:v>307.97720600000002</c:v>
                </c:pt>
                <c:pt idx="17">
                  <c:v>312.67975300000001</c:v>
                </c:pt>
                <c:pt idx="18">
                  <c:v>314.02309300000002</c:v>
                </c:pt>
                <c:pt idx="19">
                  <c:v>352.95444400000002</c:v>
                </c:pt>
                <c:pt idx="20">
                  <c:v>315.12406799999997</c:v>
                </c:pt>
                <c:pt idx="21">
                  <c:v>303.32522800000004</c:v>
                </c:pt>
                <c:pt idx="22">
                  <c:v>342.62953999999996</c:v>
                </c:pt>
                <c:pt idx="23">
                  <c:v>338.82264099999998</c:v>
                </c:pt>
                <c:pt idx="24">
                  <c:v>353.12363599999998</c:v>
                </c:pt>
                <c:pt idx="25">
                  <c:v>358.44097899999997</c:v>
                </c:pt>
                <c:pt idx="26">
                  <c:v>392.71685500000001</c:v>
                </c:pt>
                <c:pt idx="27">
                  <c:v>410.02866099999994</c:v>
                </c:pt>
                <c:pt idx="28">
                  <c:v>423.85361999999998</c:v>
                </c:pt>
                <c:pt idx="29">
                  <c:v>455.14180000000005</c:v>
                </c:pt>
                <c:pt idx="30">
                  <c:v>503.070063</c:v>
                </c:pt>
                <c:pt idx="31">
                  <c:v>489.22561800000005</c:v>
                </c:pt>
                <c:pt idx="32">
                  <c:v>549.16263000000004</c:v>
                </c:pt>
                <c:pt idx="33">
                  <c:v>474.59239699999995</c:v>
                </c:pt>
                <c:pt idx="34">
                  <c:v>442.68557700000002</c:v>
                </c:pt>
                <c:pt idx="35">
                  <c:v>452.51646400000004</c:v>
                </c:pt>
                <c:pt idx="36">
                  <c:v>489.96579100000002</c:v>
                </c:pt>
                <c:pt idx="37">
                  <c:v>570.04649500000005</c:v>
                </c:pt>
                <c:pt idx="38">
                  <c:v>573.46281099999999</c:v>
                </c:pt>
                <c:pt idx="39">
                  <c:v>493.43645700000002</c:v>
                </c:pt>
                <c:pt idx="40">
                  <c:v>606.31775700000003</c:v>
                </c:pt>
                <c:pt idx="41">
                  <c:v>517.15005300000007</c:v>
                </c:pt>
                <c:pt idx="42">
                  <c:v>378.79350100000005</c:v>
                </c:pt>
                <c:pt idx="43">
                  <c:v>329.06941500000005</c:v>
                </c:pt>
                <c:pt idx="44">
                  <c:v>298.29739699999999</c:v>
                </c:pt>
                <c:pt idx="45">
                  <c:v>257.70685700000001</c:v>
                </c:pt>
                <c:pt idx="46">
                  <c:v>269.284221</c:v>
                </c:pt>
                <c:pt idx="47">
                  <c:v>242.80624599999999</c:v>
                </c:pt>
                <c:pt idx="48">
                  <c:v>246.71118900000002</c:v>
                </c:pt>
                <c:pt idx="49">
                  <c:v>315.77347699999996</c:v>
                </c:pt>
                <c:pt idx="50">
                  <c:v>365.35381200000006</c:v>
                </c:pt>
                <c:pt idx="51">
                  <c:v>310.86478500000004</c:v>
                </c:pt>
                <c:pt idx="52">
                  <c:v>353.29159200000004</c:v>
                </c:pt>
                <c:pt idx="53">
                  <c:v>392.35095200000001</c:v>
                </c:pt>
                <c:pt idx="54">
                  <c:v>379.01266199999998</c:v>
                </c:pt>
                <c:pt idx="55">
                  <c:v>438.696887</c:v>
                </c:pt>
                <c:pt idx="56">
                  <c:v>454.44903299999999</c:v>
                </c:pt>
                <c:pt idx="57">
                  <c:v>363.64175799999998</c:v>
                </c:pt>
                <c:pt idx="58">
                  <c:v>360.46892500000001</c:v>
                </c:pt>
                <c:pt idx="59">
                  <c:v>439.55406200000004</c:v>
                </c:pt>
                <c:pt idx="60">
                  <c:v>410.332044</c:v>
                </c:pt>
                <c:pt idx="61">
                  <c:v>427.86667299999999</c:v>
                </c:pt>
                <c:pt idx="62">
                  <c:v>477.66938400000004</c:v>
                </c:pt>
                <c:pt idx="63">
                  <c:v>453.10858800000005</c:v>
                </c:pt>
                <c:pt idx="64">
                  <c:v>482.19893200000001</c:v>
                </c:pt>
                <c:pt idx="65">
                  <c:v>584.37124799999992</c:v>
                </c:pt>
                <c:pt idx="66">
                  <c:v>644.12381500000004</c:v>
                </c:pt>
                <c:pt idx="67">
                  <c:v>767.08794899999998</c:v>
                </c:pt>
                <c:pt idx="68">
                  <c:v>841.44032299999992</c:v>
                </c:pt>
                <c:pt idx="69">
                  <c:v>969.22705499999995</c:v>
                </c:pt>
                <c:pt idx="70">
                  <c:v>1137.709801</c:v>
                </c:pt>
                <c:pt idx="71">
                  <c:v>1183.0432679999999</c:v>
                </c:pt>
                <c:pt idx="72">
                  <c:v>1140.3456840000001</c:v>
                </c:pt>
                <c:pt idx="73">
                  <c:v>1341.210374</c:v>
                </c:pt>
                <c:pt idx="74">
                  <c:v>1232.4041219999999</c:v>
                </c:pt>
                <c:pt idx="75">
                  <c:v>1075.321465</c:v>
                </c:pt>
                <c:pt idx="76">
                  <c:v>709.20437800000002</c:v>
                </c:pt>
                <c:pt idx="77">
                  <c:v>544.14200800000003</c:v>
                </c:pt>
                <c:pt idx="78">
                  <c:v>539.89143999999999</c:v>
                </c:pt>
                <c:pt idx="79">
                  <c:v>460.88337999999999</c:v>
                </c:pt>
                <c:pt idx="80">
                  <c:v>372.99701300000004</c:v>
                </c:pt>
                <c:pt idx="81">
                  <c:v>401.01657799999998</c:v>
                </c:pt>
                <c:pt idx="82">
                  <c:v>460.27484200000004</c:v>
                </c:pt>
                <c:pt idx="83">
                  <c:v>483.40536299999997</c:v>
                </c:pt>
                <c:pt idx="84">
                  <c:v>436.58812399999999</c:v>
                </c:pt>
                <c:pt idx="85">
                  <c:v>308.89507799999996</c:v>
                </c:pt>
                <c:pt idx="86">
                  <c:v>311.08908300000002</c:v>
                </c:pt>
                <c:pt idx="87">
                  <c:v>244.94602999999998</c:v>
                </c:pt>
                <c:pt idx="88">
                  <c:v>245.09713100000002</c:v>
                </c:pt>
                <c:pt idx="89">
                  <c:v>272.34532300000001</c:v>
                </c:pt>
                <c:pt idx="90">
                  <c:v>250.30361999999997</c:v>
                </c:pt>
                <c:pt idx="91">
                  <c:v>160.76655500000001</c:v>
                </c:pt>
                <c:pt idx="92">
                  <c:v>140.00431600000002</c:v>
                </c:pt>
                <c:pt idx="93">
                  <c:v>160.70158799999999</c:v>
                </c:pt>
                <c:pt idx="94">
                  <c:v>177.04096100000001</c:v>
                </c:pt>
                <c:pt idx="95">
                  <c:v>179.90798700000002</c:v>
                </c:pt>
                <c:pt idx="96">
                  <c:v>166.42438800000002</c:v>
                </c:pt>
                <c:pt idx="97">
                  <c:v>183.324625</c:v>
                </c:pt>
                <c:pt idx="98">
                  <c:v>191.63227999999998</c:v>
                </c:pt>
                <c:pt idx="99">
                  <c:v>196.23925300000002</c:v>
                </c:pt>
                <c:pt idx="100">
                  <c:v>229.264884</c:v>
                </c:pt>
                <c:pt idx="101">
                  <c:v>230.76989099999997</c:v>
                </c:pt>
                <c:pt idx="102">
                  <c:v>245.11713499999996</c:v>
                </c:pt>
                <c:pt idx="103">
                  <c:v>253.63499999999999</c:v>
                </c:pt>
                <c:pt idx="104">
                  <c:v>249.930984</c:v>
                </c:pt>
                <c:pt idx="105">
                  <c:v>240.25628899999998</c:v>
                </c:pt>
                <c:pt idx="106">
                  <c:v>253.94827399999997</c:v>
                </c:pt>
                <c:pt idx="107">
                  <c:v>291.12006699999995</c:v>
                </c:pt>
                <c:pt idx="108">
                  <c:v>284.96471000000003</c:v>
                </c:pt>
                <c:pt idx="109">
                  <c:v>352.86130500000002</c:v>
                </c:pt>
                <c:pt idx="110">
                  <c:v>309.26659699999999</c:v>
                </c:pt>
                <c:pt idx="111">
                  <c:v>281.78640999999999</c:v>
                </c:pt>
                <c:pt idx="112">
                  <c:v>302.57941</c:v>
                </c:pt>
                <c:pt idx="113">
                  <c:v>305.50830499999995</c:v>
                </c:pt>
                <c:pt idx="114">
                  <c:v>306.43528000000003</c:v>
                </c:pt>
                <c:pt idx="115">
                  <c:v>358.00939999999997</c:v>
                </c:pt>
                <c:pt idx="116">
                  <c:v>384.561035</c:v>
                </c:pt>
                <c:pt idx="117">
                  <c:v>307.78587199999998</c:v>
                </c:pt>
                <c:pt idx="118">
                  <c:v>263.271479</c:v>
                </c:pt>
                <c:pt idx="119">
                  <c:v>210.80415600000001</c:v>
                </c:pt>
                <c:pt idx="120">
                  <c:v>237.76661300000001</c:v>
                </c:pt>
                <c:pt idx="121">
                  <c:v>230.005819</c:v>
                </c:pt>
                <c:pt idx="122">
                  <c:v>254.22737899999998</c:v>
                </c:pt>
                <c:pt idx="123">
                  <c:v>281.62057200000004</c:v>
                </c:pt>
                <c:pt idx="124">
                  <c:v>285.4196</c:v>
                </c:pt>
                <c:pt idx="125">
                  <c:v>303.39173499999998</c:v>
                </c:pt>
                <c:pt idx="126">
                  <c:v>304.46941300000003</c:v>
                </c:pt>
                <c:pt idx="127">
                  <c:v>292.77037300000001</c:v>
                </c:pt>
                <c:pt idx="128">
                  <c:v>316.06517400000001</c:v>
                </c:pt>
                <c:pt idx="129">
                  <c:v>266.83690300000001</c:v>
                </c:pt>
                <c:pt idx="130">
                  <c:v>305.98491100000001</c:v>
                </c:pt>
                <c:pt idx="131">
                  <c:v>307.74182400000001</c:v>
                </c:pt>
                <c:pt idx="132">
                  <c:v>290.261391</c:v>
                </c:pt>
                <c:pt idx="133">
                  <c:v>327.88442300000003</c:v>
                </c:pt>
                <c:pt idx="134">
                  <c:v>288.439909</c:v>
                </c:pt>
                <c:pt idx="135">
                  <c:v>306.137404</c:v>
                </c:pt>
                <c:pt idx="136">
                  <c:v>361.67946700000005</c:v>
                </c:pt>
                <c:pt idx="137">
                  <c:v>390.83871099999999</c:v>
                </c:pt>
                <c:pt idx="138">
                  <c:v>444.453959</c:v>
                </c:pt>
                <c:pt idx="139">
                  <c:v>448.98208999999997</c:v>
                </c:pt>
                <c:pt idx="140">
                  <c:v>534.998153</c:v>
                </c:pt>
                <c:pt idx="141">
                  <c:v>567.55757600000004</c:v>
                </c:pt>
                <c:pt idx="142">
                  <c:v>718.75924199999997</c:v>
                </c:pt>
                <c:pt idx="143">
                  <c:v>752.21259999999995</c:v>
                </c:pt>
                <c:pt idx="144">
                  <c:v>714.423858</c:v>
                </c:pt>
                <c:pt idx="145">
                  <c:v>870.17237799999998</c:v>
                </c:pt>
                <c:pt idx="146">
                  <c:v>909.92742199999998</c:v>
                </c:pt>
                <c:pt idx="147">
                  <c:v>1148.3797380000001</c:v>
                </c:pt>
                <c:pt idx="148">
                  <c:v>1102.0426259999999</c:v>
                </c:pt>
                <c:pt idx="149">
                  <c:v>990.38913300000002</c:v>
                </c:pt>
                <c:pt idx="150">
                  <c:v>933.83494500000006</c:v>
                </c:pt>
                <c:pt idx="151">
                  <c:v>902.20152200000007</c:v>
                </c:pt>
                <c:pt idx="152">
                  <c:v>880.97788299999991</c:v>
                </c:pt>
                <c:pt idx="153">
                  <c:v>904.30167399999993</c:v>
                </c:pt>
                <c:pt idx="154">
                  <c:v>964.40625999999997</c:v>
                </c:pt>
                <c:pt idx="155">
                  <c:v>1121.4810179999999</c:v>
                </c:pt>
                <c:pt idx="156">
                  <c:v>1035.356196</c:v>
                </c:pt>
                <c:pt idx="157">
                  <c:v>1040.804099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4A-1649-A5A8-B9976CC242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5033760"/>
        <c:axId val="1595829056"/>
      </c:lineChart>
      <c:lineChart>
        <c:grouping val="standard"/>
        <c:varyColors val="0"/>
        <c:ser>
          <c:idx val="1"/>
          <c:order val="1"/>
          <c:tx>
            <c:strRef>
              <c:f>'Spreads, OAS, bp'!$N$2</c:f>
              <c:strCache>
                <c:ptCount val="1"/>
                <c:pt idx="0">
                  <c:v>Average Yield (Adv.8M)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val>
            <c:numRef>
              <c:f>'Spreads, OAS, bp'!$N$3:$N$160</c:f>
              <c:numCache>
                <c:formatCode>0.00</c:formatCode>
                <c:ptCount val="158"/>
                <c:pt idx="0">
                  <c:v>0.97440650000000006</c:v>
                </c:pt>
                <c:pt idx="1">
                  <c:v>1.0373265</c:v>
                </c:pt>
                <c:pt idx="2">
                  <c:v>1.1660794999999999</c:v>
                </c:pt>
                <c:pt idx="3">
                  <c:v>1.2221949999999999</c:v>
                </c:pt>
                <c:pt idx="4">
                  <c:v>1.2460212500000001</c:v>
                </c:pt>
                <c:pt idx="5">
                  <c:v>1.2323569999999999</c:v>
                </c:pt>
                <c:pt idx="6">
                  <c:v>1.5159687500000001</c:v>
                </c:pt>
                <c:pt idx="7">
                  <c:v>1.31412175</c:v>
                </c:pt>
                <c:pt idx="8">
                  <c:v>1.2908772499999999</c:v>
                </c:pt>
                <c:pt idx="9">
                  <c:v>1.3489359999999999</c:v>
                </c:pt>
                <c:pt idx="10">
                  <c:v>1.447192</c:v>
                </c:pt>
                <c:pt idx="11">
                  <c:v>1.2801752500000001</c:v>
                </c:pt>
                <c:pt idx="12">
                  <c:v>1.3203689999999999</c:v>
                </c:pt>
                <c:pt idx="13">
                  <c:v>1.1392322500000001</c:v>
                </c:pt>
                <c:pt idx="14">
                  <c:v>0.93151275</c:v>
                </c:pt>
                <c:pt idx="15">
                  <c:v>0.96843575000000004</c:v>
                </c:pt>
                <c:pt idx="16">
                  <c:v>1.0901165000000002</c:v>
                </c:pt>
                <c:pt idx="17">
                  <c:v>1.2941627499999999</c:v>
                </c:pt>
                <c:pt idx="18">
                  <c:v>0.97043400000000002</c:v>
                </c:pt>
                <c:pt idx="19">
                  <c:v>1.0632682500000001</c:v>
                </c:pt>
                <c:pt idx="20">
                  <c:v>1.1155165</c:v>
                </c:pt>
                <c:pt idx="21">
                  <c:v>1.08006475</c:v>
                </c:pt>
                <c:pt idx="22">
                  <c:v>0.9947315000000001</c:v>
                </c:pt>
                <c:pt idx="23">
                  <c:v>0.95014124999999994</c:v>
                </c:pt>
                <c:pt idx="24">
                  <c:v>1.2172367500000001</c:v>
                </c:pt>
                <c:pt idx="25">
                  <c:v>0.852715</c:v>
                </c:pt>
                <c:pt idx="26">
                  <c:v>1.2379472499999999</c:v>
                </c:pt>
                <c:pt idx="27">
                  <c:v>1.3853612499999999</c:v>
                </c:pt>
                <c:pt idx="28">
                  <c:v>1.3735735</c:v>
                </c:pt>
                <c:pt idx="29">
                  <c:v>1.3617599999999999</c:v>
                </c:pt>
                <c:pt idx="30">
                  <c:v>1.383427</c:v>
                </c:pt>
                <c:pt idx="31">
                  <c:v>1.7781940000000001</c:v>
                </c:pt>
                <c:pt idx="32">
                  <c:v>1.7175125000000002</c:v>
                </c:pt>
                <c:pt idx="33">
                  <c:v>1.6281209999999999</c:v>
                </c:pt>
                <c:pt idx="34">
                  <c:v>1.9216419999999999</c:v>
                </c:pt>
                <c:pt idx="35">
                  <c:v>2.2674089999999998</c:v>
                </c:pt>
                <c:pt idx="36">
                  <c:v>2.7447284999999999</c:v>
                </c:pt>
                <c:pt idx="37">
                  <c:v>2.6984285000000003</c:v>
                </c:pt>
                <c:pt idx="38">
                  <c:v>2.9133447500000003</c:v>
                </c:pt>
                <c:pt idx="39">
                  <c:v>3.005897</c:v>
                </c:pt>
                <c:pt idx="40">
                  <c:v>2.75937425</c:v>
                </c:pt>
                <c:pt idx="41">
                  <c:v>2.7401347500000002</c:v>
                </c:pt>
                <c:pt idx="42">
                  <c:v>2.4118682500000004</c:v>
                </c:pt>
                <c:pt idx="43">
                  <c:v>2.1906794999999999</c:v>
                </c:pt>
                <c:pt idx="44">
                  <c:v>2.1545180000000004</c:v>
                </c:pt>
                <c:pt idx="45">
                  <c:v>1.9436329999999999</c:v>
                </c:pt>
                <c:pt idx="46">
                  <c:v>1.73087825</c:v>
                </c:pt>
                <c:pt idx="47">
                  <c:v>2.2362012500000001</c:v>
                </c:pt>
                <c:pt idx="48">
                  <c:v>2.0768439999999999</c:v>
                </c:pt>
                <c:pt idx="49">
                  <c:v>2.1269130000000001</c:v>
                </c:pt>
                <c:pt idx="50">
                  <c:v>2.6428859999999998</c:v>
                </c:pt>
                <c:pt idx="51">
                  <c:v>2.6361732500000001</c:v>
                </c:pt>
                <c:pt idx="52">
                  <c:v>2.7662887500000002</c:v>
                </c:pt>
                <c:pt idx="53">
                  <c:v>2.9869604999999999</c:v>
                </c:pt>
                <c:pt idx="54">
                  <c:v>2.7654810000000003</c:v>
                </c:pt>
                <c:pt idx="55">
                  <c:v>2.8995252499999999</c:v>
                </c:pt>
                <c:pt idx="56">
                  <c:v>2.8605480000000001</c:v>
                </c:pt>
                <c:pt idx="57">
                  <c:v>2.9201947500000003</c:v>
                </c:pt>
                <c:pt idx="58">
                  <c:v>2.9312032499999998</c:v>
                </c:pt>
                <c:pt idx="59">
                  <c:v>3.0386570000000002</c:v>
                </c:pt>
                <c:pt idx="60">
                  <c:v>3.1823724999999996</c:v>
                </c:pt>
                <c:pt idx="61">
                  <c:v>2.8889724999999999</c:v>
                </c:pt>
                <c:pt idx="62">
                  <c:v>2.7429570000000001</c:v>
                </c:pt>
                <c:pt idx="63">
                  <c:v>2.7750634999999999</c:v>
                </c:pt>
                <c:pt idx="64">
                  <c:v>2.955254</c:v>
                </c:pt>
                <c:pt idx="65">
                  <c:v>2.7809115000000002</c:v>
                </c:pt>
                <c:pt idx="66">
                  <c:v>3.0707844999999998</c:v>
                </c:pt>
                <c:pt idx="67">
                  <c:v>3.6717494999999998</c:v>
                </c:pt>
                <c:pt idx="68">
                  <c:v>4.03809225</c:v>
                </c:pt>
                <c:pt idx="69">
                  <c:v>4.2184020000000002</c:v>
                </c:pt>
                <c:pt idx="70">
                  <c:v>4.3955129999999993</c:v>
                </c:pt>
                <c:pt idx="71">
                  <c:v>4.6865692499999998</c:v>
                </c:pt>
                <c:pt idx="72">
                  <c:v>4.4691460000000003</c:v>
                </c:pt>
                <c:pt idx="73">
                  <c:v>4.12907475</c:v>
                </c:pt>
                <c:pt idx="74">
                  <c:v>3.9149944999999997</c:v>
                </c:pt>
                <c:pt idx="75">
                  <c:v>3.7324599999999997</c:v>
                </c:pt>
                <c:pt idx="76">
                  <c:v>3.83916075</c:v>
                </c:pt>
                <c:pt idx="77">
                  <c:v>4.3042414999999998</c:v>
                </c:pt>
                <c:pt idx="78">
                  <c:v>4.1294130000000004</c:v>
                </c:pt>
                <c:pt idx="79">
                  <c:v>4.2585525000000004</c:v>
                </c:pt>
                <c:pt idx="80">
                  <c:v>4.3043887499999993</c:v>
                </c:pt>
                <c:pt idx="81">
                  <c:v>4.2383472499999995</c:v>
                </c:pt>
                <c:pt idx="82">
                  <c:v>4.3686517499999997</c:v>
                </c:pt>
                <c:pt idx="83">
                  <c:v>4.5898950000000003</c:v>
                </c:pt>
                <c:pt idx="84">
                  <c:v>4.4460212499999994</c:v>
                </c:pt>
                <c:pt idx="85">
                  <c:v>4.1803212499999995</c:v>
                </c:pt>
                <c:pt idx="86">
                  <c:v>4.0959122499999996</c:v>
                </c:pt>
                <c:pt idx="87">
                  <c:v>3.9643947499999999</c:v>
                </c:pt>
                <c:pt idx="88">
                  <c:v>4.0876892500000004</c:v>
                </c:pt>
                <c:pt idx="89">
                  <c:v>3.9702474999999997</c:v>
                </c:pt>
                <c:pt idx="90">
                  <c:v>3.6955445</c:v>
                </c:pt>
                <c:pt idx="91">
                  <c:v>3.7332667499999999</c:v>
                </c:pt>
                <c:pt idx="92">
                  <c:v>3.70496625</c:v>
                </c:pt>
                <c:pt idx="93">
                  <c:v>3.7315019999999999</c:v>
                </c:pt>
                <c:pt idx="94">
                  <c:v>3.8568427499999998</c:v>
                </c:pt>
                <c:pt idx="95">
                  <c:v>3.9839007500000001</c:v>
                </c:pt>
                <c:pt idx="96">
                  <c:v>3.8659702500000002</c:v>
                </c:pt>
                <c:pt idx="97">
                  <c:v>3.86636625</c:v>
                </c:pt>
                <c:pt idx="98">
                  <c:v>3.6943627499999998</c:v>
                </c:pt>
                <c:pt idx="99">
                  <c:v>3.4104307499999997</c:v>
                </c:pt>
                <c:pt idx="100">
                  <c:v>3.3832572499999998</c:v>
                </c:pt>
                <c:pt idx="101">
                  <c:v>3.2209032500000001</c:v>
                </c:pt>
                <c:pt idx="102">
                  <c:v>3.3073805000000003</c:v>
                </c:pt>
                <c:pt idx="103">
                  <c:v>3.2343885000000001</c:v>
                </c:pt>
                <c:pt idx="104">
                  <c:v>2.9970335000000001</c:v>
                </c:pt>
                <c:pt idx="105">
                  <c:v>2.9142074999999998</c:v>
                </c:pt>
                <c:pt idx="106">
                  <c:v>3.026205</c:v>
                </c:pt>
                <c:pt idx="107">
                  <c:v>2.8772699999999998</c:v>
                </c:pt>
                <c:pt idx="108">
                  <c:v>3.0220175000000005</c:v>
                </c:pt>
                <c:pt idx="109">
                  <c:v>3.1636500000000001</c:v>
                </c:pt>
                <c:pt idx="110">
                  <c:v>3.3851950000000004</c:v>
                </c:pt>
                <c:pt idx="111">
                  <c:v>3.4341099999999996</c:v>
                </c:pt>
                <c:pt idx="112">
                  <c:v>3.2898500000000004</c:v>
                </c:pt>
                <c:pt idx="113">
                  <c:v>3.437595</c:v>
                </c:pt>
                <c:pt idx="114">
                  <c:v>3.4736375000000002</c:v>
                </c:pt>
                <c:pt idx="115">
                  <c:v>3.6013875000000004</c:v>
                </c:pt>
                <c:pt idx="116">
                  <c:v>3.7082424999999999</c:v>
                </c:pt>
                <c:pt idx="117">
                  <c:v>3.7115450000000001</c:v>
                </c:pt>
                <c:pt idx="118">
                  <c:v>3.9019449999999996</c:v>
                </c:pt>
                <c:pt idx="119">
                  <c:v>3.9909774999999996</c:v>
                </c:pt>
                <c:pt idx="120">
                  <c:v>3.9737300000000002</c:v>
                </c:pt>
                <c:pt idx="121">
                  <c:v>3.8499799999999995</c:v>
                </c:pt>
                <c:pt idx="122">
                  <c:v>3.5803275000000001</c:v>
                </c:pt>
                <c:pt idx="123">
                  <c:v>3.7000549999999999</c:v>
                </c:pt>
                <c:pt idx="124">
                  <c:v>3.9033474999999997</c:v>
                </c:pt>
                <c:pt idx="125">
                  <c:v>3.9589050000000001</c:v>
                </c:pt>
                <c:pt idx="126">
                  <c:v>4.1395824999999995</c:v>
                </c:pt>
                <c:pt idx="127">
                  <c:v>4.016165</c:v>
                </c:pt>
                <c:pt idx="128">
                  <c:v>3.6855950000000002</c:v>
                </c:pt>
                <c:pt idx="129">
                  <c:v>3.9261875000000002</c:v>
                </c:pt>
                <c:pt idx="130">
                  <c:v>3.887445</c:v>
                </c:pt>
                <c:pt idx="131">
                  <c:v>3.5295624999999999</c:v>
                </c:pt>
                <c:pt idx="132">
                  <c:v>3.4513025000000002</c:v>
                </c:pt>
                <c:pt idx="133">
                  <c:v>3.7823875</c:v>
                </c:pt>
                <c:pt idx="134">
                  <c:v>3.7423275000000005</c:v>
                </c:pt>
                <c:pt idx="135">
                  <c:v>3.6060075</c:v>
                </c:pt>
                <c:pt idx="136">
                  <c:v>3.7577474999999998</c:v>
                </c:pt>
                <c:pt idx="137">
                  <c:v>3.8957699999999997</c:v>
                </c:pt>
                <c:pt idx="138">
                  <c:v>4.2229975</c:v>
                </c:pt>
                <c:pt idx="139">
                  <c:v>4.2210675000000002</c:v>
                </c:pt>
                <c:pt idx="140">
                  <c:v>4.0322249999999995</c:v>
                </c:pt>
                <c:pt idx="141">
                  <c:v>4.3483099999999997</c:v>
                </c:pt>
                <c:pt idx="142">
                  <c:v>4.519895</c:v>
                </c:pt>
                <c:pt idx="143">
                  <c:v>4.7406699999999997</c:v>
                </c:pt>
                <c:pt idx="144">
                  <c:v>5.0143925000000005</c:v>
                </c:pt>
                <c:pt idx="145">
                  <c:v>4.9302275</c:v>
                </c:pt>
                <c:pt idx="146">
                  <c:v>5.0820349999999994</c:v>
                </c:pt>
                <c:pt idx="147">
                  <c:v>4.7615100000000004</c:v>
                </c:pt>
                <c:pt idx="148">
                  <c:v>4.7200549999999994</c:v>
                </c:pt>
                <c:pt idx="149">
                  <c:v>4.7299625000000001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4A-1649-A5A8-B9976CC242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8608736"/>
        <c:axId val="1958558240"/>
      </c:lineChart>
      <c:dateAx>
        <c:axId val="1595033760"/>
        <c:scaling>
          <c:orientation val="minMax"/>
        </c:scaling>
        <c:delete val="0"/>
        <c:axPos val="b"/>
        <c:numFmt formatCode="mm/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595829056"/>
        <c:crosses val="autoZero"/>
        <c:auto val="1"/>
        <c:lblOffset val="100"/>
        <c:baseTimeUnit val="months"/>
      </c:dateAx>
      <c:valAx>
        <c:axId val="1595829056"/>
        <c:scaling>
          <c:orientation val="minMax"/>
        </c:scaling>
        <c:delete val="0"/>
        <c:axPos val="l"/>
        <c:numFmt formatCode="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595033760"/>
        <c:crosses val="autoZero"/>
        <c:crossBetween val="between"/>
      </c:valAx>
      <c:valAx>
        <c:axId val="1958558240"/>
        <c:scaling>
          <c:orientation val="minMax"/>
        </c:scaling>
        <c:delete val="0"/>
        <c:axPos val="r"/>
        <c:numFmt formatCode="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958608736"/>
        <c:crosses val="max"/>
        <c:crossBetween val="between"/>
      </c:valAx>
      <c:catAx>
        <c:axId val="1958608736"/>
        <c:scaling>
          <c:orientation val="minMax"/>
        </c:scaling>
        <c:delete val="1"/>
        <c:axPos val="b"/>
        <c:majorTickMark val="out"/>
        <c:minorTickMark val="none"/>
        <c:tickLblPos val="nextTo"/>
        <c:crossAx val="1958558240"/>
        <c:crosses val="autoZero"/>
        <c:auto val="1"/>
        <c:lblAlgn val="ctr"/>
        <c:lblOffset val="100"/>
        <c:noMultiLvlLbl val="0"/>
      </c:catAx>
      <c:spPr>
        <a:noFill/>
        <a:ln w="25400"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en-E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en-E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>
                <a:latin typeface="Helvetica" pitchFamily="2" charset="0"/>
              </a:rPr>
              <a:t>Z-Scores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'Spreads, OAS, bp'!$V$2</c:f>
              <c:strCache>
                <c:ptCount val="1"/>
                <c:pt idx="0">
                  <c:v>Yield (Adv. 8M) Z-Score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'Spreads, OAS, bp'!$A$3:$A$160</c:f>
              <c:numCache>
                <c:formatCode>mm/dd/yyyy</c:formatCode>
                <c:ptCount val="158"/>
                <c:pt idx="0">
                  <c:v>42034</c:v>
                </c:pt>
                <c:pt idx="1">
                  <c:v>42004</c:v>
                </c:pt>
                <c:pt idx="2">
                  <c:v>41971</c:v>
                </c:pt>
                <c:pt idx="3">
                  <c:v>41943</c:v>
                </c:pt>
                <c:pt idx="4">
                  <c:v>41912</c:v>
                </c:pt>
                <c:pt idx="5">
                  <c:v>41880</c:v>
                </c:pt>
                <c:pt idx="6">
                  <c:v>41851</c:v>
                </c:pt>
                <c:pt idx="7">
                  <c:v>41820</c:v>
                </c:pt>
                <c:pt idx="8">
                  <c:v>41789</c:v>
                </c:pt>
                <c:pt idx="9">
                  <c:v>41759</c:v>
                </c:pt>
                <c:pt idx="10">
                  <c:v>41729</c:v>
                </c:pt>
                <c:pt idx="11">
                  <c:v>41698</c:v>
                </c:pt>
                <c:pt idx="12">
                  <c:v>41670</c:v>
                </c:pt>
                <c:pt idx="13">
                  <c:v>41639</c:v>
                </c:pt>
                <c:pt idx="14">
                  <c:v>41607</c:v>
                </c:pt>
                <c:pt idx="15">
                  <c:v>41578</c:v>
                </c:pt>
                <c:pt idx="16">
                  <c:v>41547</c:v>
                </c:pt>
                <c:pt idx="17">
                  <c:v>41516</c:v>
                </c:pt>
                <c:pt idx="18">
                  <c:v>41486</c:v>
                </c:pt>
                <c:pt idx="19">
                  <c:v>41453</c:v>
                </c:pt>
                <c:pt idx="20">
                  <c:v>41425</c:v>
                </c:pt>
                <c:pt idx="21">
                  <c:v>41394</c:v>
                </c:pt>
                <c:pt idx="22">
                  <c:v>41362</c:v>
                </c:pt>
                <c:pt idx="23">
                  <c:v>41333</c:v>
                </c:pt>
                <c:pt idx="24">
                  <c:v>41305</c:v>
                </c:pt>
                <c:pt idx="25">
                  <c:v>41274</c:v>
                </c:pt>
                <c:pt idx="26">
                  <c:v>41243</c:v>
                </c:pt>
                <c:pt idx="27">
                  <c:v>41213</c:v>
                </c:pt>
                <c:pt idx="28">
                  <c:v>41180</c:v>
                </c:pt>
                <c:pt idx="29">
                  <c:v>41152</c:v>
                </c:pt>
                <c:pt idx="30">
                  <c:v>41121</c:v>
                </c:pt>
                <c:pt idx="31">
                  <c:v>41089</c:v>
                </c:pt>
                <c:pt idx="32">
                  <c:v>41060</c:v>
                </c:pt>
                <c:pt idx="33">
                  <c:v>41029</c:v>
                </c:pt>
                <c:pt idx="34">
                  <c:v>40998</c:v>
                </c:pt>
                <c:pt idx="35">
                  <c:v>40968</c:v>
                </c:pt>
                <c:pt idx="36">
                  <c:v>40939</c:v>
                </c:pt>
                <c:pt idx="37">
                  <c:v>40907</c:v>
                </c:pt>
                <c:pt idx="38">
                  <c:v>40877</c:v>
                </c:pt>
                <c:pt idx="39">
                  <c:v>40847</c:v>
                </c:pt>
                <c:pt idx="40">
                  <c:v>40816</c:v>
                </c:pt>
                <c:pt idx="41">
                  <c:v>40786</c:v>
                </c:pt>
                <c:pt idx="42">
                  <c:v>40753</c:v>
                </c:pt>
                <c:pt idx="43">
                  <c:v>40724</c:v>
                </c:pt>
                <c:pt idx="44">
                  <c:v>40694</c:v>
                </c:pt>
                <c:pt idx="45">
                  <c:v>40662</c:v>
                </c:pt>
                <c:pt idx="46">
                  <c:v>40633</c:v>
                </c:pt>
                <c:pt idx="47">
                  <c:v>40602</c:v>
                </c:pt>
                <c:pt idx="48">
                  <c:v>40574</c:v>
                </c:pt>
                <c:pt idx="49">
                  <c:v>40543</c:v>
                </c:pt>
                <c:pt idx="50">
                  <c:v>40512</c:v>
                </c:pt>
                <c:pt idx="51">
                  <c:v>40480</c:v>
                </c:pt>
                <c:pt idx="52">
                  <c:v>40451</c:v>
                </c:pt>
                <c:pt idx="53">
                  <c:v>40421</c:v>
                </c:pt>
                <c:pt idx="54">
                  <c:v>40389</c:v>
                </c:pt>
                <c:pt idx="55">
                  <c:v>40359</c:v>
                </c:pt>
                <c:pt idx="56">
                  <c:v>40329</c:v>
                </c:pt>
                <c:pt idx="57">
                  <c:v>40298</c:v>
                </c:pt>
                <c:pt idx="58">
                  <c:v>40268</c:v>
                </c:pt>
                <c:pt idx="59">
                  <c:v>40235</c:v>
                </c:pt>
                <c:pt idx="60">
                  <c:v>40207</c:v>
                </c:pt>
                <c:pt idx="61">
                  <c:v>40178</c:v>
                </c:pt>
                <c:pt idx="62">
                  <c:v>40147</c:v>
                </c:pt>
                <c:pt idx="63">
                  <c:v>40116</c:v>
                </c:pt>
                <c:pt idx="64">
                  <c:v>40086</c:v>
                </c:pt>
                <c:pt idx="65">
                  <c:v>40056</c:v>
                </c:pt>
                <c:pt idx="66">
                  <c:v>40025</c:v>
                </c:pt>
                <c:pt idx="67">
                  <c:v>39994</c:v>
                </c:pt>
                <c:pt idx="68">
                  <c:v>39962</c:v>
                </c:pt>
                <c:pt idx="69">
                  <c:v>39933</c:v>
                </c:pt>
                <c:pt idx="70">
                  <c:v>39903</c:v>
                </c:pt>
                <c:pt idx="71">
                  <c:v>39871</c:v>
                </c:pt>
                <c:pt idx="72">
                  <c:v>39843</c:v>
                </c:pt>
                <c:pt idx="73">
                  <c:v>39813</c:v>
                </c:pt>
                <c:pt idx="74">
                  <c:v>39780</c:v>
                </c:pt>
                <c:pt idx="75">
                  <c:v>39752</c:v>
                </c:pt>
                <c:pt idx="76">
                  <c:v>39721</c:v>
                </c:pt>
                <c:pt idx="77">
                  <c:v>39689</c:v>
                </c:pt>
                <c:pt idx="78">
                  <c:v>39660</c:v>
                </c:pt>
                <c:pt idx="79">
                  <c:v>39629</c:v>
                </c:pt>
                <c:pt idx="80">
                  <c:v>39598</c:v>
                </c:pt>
                <c:pt idx="81">
                  <c:v>39568</c:v>
                </c:pt>
                <c:pt idx="82">
                  <c:v>39538</c:v>
                </c:pt>
                <c:pt idx="83">
                  <c:v>39507</c:v>
                </c:pt>
                <c:pt idx="84">
                  <c:v>39478</c:v>
                </c:pt>
                <c:pt idx="85">
                  <c:v>39447</c:v>
                </c:pt>
                <c:pt idx="86">
                  <c:v>39416</c:v>
                </c:pt>
                <c:pt idx="87">
                  <c:v>39386</c:v>
                </c:pt>
                <c:pt idx="88">
                  <c:v>39353</c:v>
                </c:pt>
                <c:pt idx="89">
                  <c:v>39325</c:v>
                </c:pt>
                <c:pt idx="90">
                  <c:v>39294</c:v>
                </c:pt>
                <c:pt idx="91">
                  <c:v>39262</c:v>
                </c:pt>
                <c:pt idx="92">
                  <c:v>39233</c:v>
                </c:pt>
                <c:pt idx="93">
                  <c:v>39202</c:v>
                </c:pt>
                <c:pt idx="94">
                  <c:v>39171</c:v>
                </c:pt>
                <c:pt idx="95">
                  <c:v>39141</c:v>
                </c:pt>
                <c:pt idx="96">
                  <c:v>39113</c:v>
                </c:pt>
                <c:pt idx="97">
                  <c:v>39080</c:v>
                </c:pt>
                <c:pt idx="98">
                  <c:v>39051</c:v>
                </c:pt>
                <c:pt idx="99">
                  <c:v>39021</c:v>
                </c:pt>
                <c:pt idx="100">
                  <c:v>38989</c:v>
                </c:pt>
                <c:pt idx="101">
                  <c:v>38960</c:v>
                </c:pt>
                <c:pt idx="102">
                  <c:v>38929</c:v>
                </c:pt>
                <c:pt idx="103">
                  <c:v>38898</c:v>
                </c:pt>
                <c:pt idx="104">
                  <c:v>38868</c:v>
                </c:pt>
                <c:pt idx="105">
                  <c:v>38835</c:v>
                </c:pt>
                <c:pt idx="106">
                  <c:v>38807</c:v>
                </c:pt>
                <c:pt idx="107">
                  <c:v>38776</c:v>
                </c:pt>
                <c:pt idx="108">
                  <c:v>38748</c:v>
                </c:pt>
                <c:pt idx="109">
                  <c:v>38716</c:v>
                </c:pt>
                <c:pt idx="110">
                  <c:v>38686</c:v>
                </c:pt>
                <c:pt idx="111">
                  <c:v>38656</c:v>
                </c:pt>
                <c:pt idx="112">
                  <c:v>38625</c:v>
                </c:pt>
                <c:pt idx="113">
                  <c:v>38595</c:v>
                </c:pt>
                <c:pt idx="114">
                  <c:v>38562</c:v>
                </c:pt>
                <c:pt idx="115">
                  <c:v>38533</c:v>
                </c:pt>
                <c:pt idx="116">
                  <c:v>38503</c:v>
                </c:pt>
                <c:pt idx="117">
                  <c:v>38471</c:v>
                </c:pt>
                <c:pt idx="118">
                  <c:v>38442</c:v>
                </c:pt>
                <c:pt idx="119">
                  <c:v>38411</c:v>
                </c:pt>
                <c:pt idx="120">
                  <c:v>38383</c:v>
                </c:pt>
                <c:pt idx="121">
                  <c:v>38352</c:v>
                </c:pt>
                <c:pt idx="122">
                  <c:v>38321</c:v>
                </c:pt>
                <c:pt idx="123">
                  <c:v>38289</c:v>
                </c:pt>
                <c:pt idx="124">
                  <c:v>38260</c:v>
                </c:pt>
                <c:pt idx="125">
                  <c:v>38230</c:v>
                </c:pt>
                <c:pt idx="126">
                  <c:v>38198</c:v>
                </c:pt>
                <c:pt idx="127">
                  <c:v>38168</c:v>
                </c:pt>
                <c:pt idx="128">
                  <c:v>38138</c:v>
                </c:pt>
                <c:pt idx="129">
                  <c:v>38107</c:v>
                </c:pt>
                <c:pt idx="130">
                  <c:v>38077</c:v>
                </c:pt>
                <c:pt idx="131">
                  <c:v>38044</c:v>
                </c:pt>
                <c:pt idx="132">
                  <c:v>38016</c:v>
                </c:pt>
                <c:pt idx="133">
                  <c:v>37986</c:v>
                </c:pt>
                <c:pt idx="134">
                  <c:v>37953</c:v>
                </c:pt>
                <c:pt idx="135">
                  <c:v>37925</c:v>
                </c:pt>
                <c:pt idx="136">
                  <c:v>37894</c:v>
                </c:pt>
                <c:pt idx="137">
                  <c:v>37862</c:v>
                </c:pt>
                <c:pt idx="138">
                  <c:v>37833</c:v>
                </c:pt>
                <c:pt idx="139">
                  <c:v>37802</c:v>
                </c:pt>
                <c:pt idx="140">
                  <c:v>37771</c:v>
                </c:pt>
                <c:pt idx="141">
                  <c:v>37741</c:v>
                </c:pt>
                <c:pt idx="142">
                  <c:v>37711</c:v>
                </c:pt>
                <c:pt idx="143">
                  <c:v>37680</c:v>
                </c:pt>
                <c:pt idx="144">
                  <c:v>37652</c:v>
                </c:pt>
                <c:pt idx="145">
                  <c:v>37621</c:v>
                </c:pt>
                <c:pt idx="146">
                  <c:v>37589</c:v>
                </c:pt>
                <c:pt idx="147">
                  <c:v>37560</c:v>
                </c:pt>
                <c:pt idx="148">
                  <c:v>37529</c:v>
                </c:pt>
                <c:pt idx="149">
                  <c:v>37498</c:v>
                </c:pt>
                <c:pt idx="150">
                  <c:v>37468</c:v>
                </c:pt>
                <c:pt idx="151">
                  <c:v>37435</c:v>
                </c:pt>
                <c:pt idx="152">
                  <c:v>37407</c:v>
                </c:pt>
                <c:pt idx="153">
                  <c:v>37376</c:v>
                </c:pt>
                <c:pt idx="154">
                  <c:v>37344</c:v>
                </c:pt>
                <c:pt idx="155">
                  <c:v>37315</c:v>
                </c:pt>
                <c:pt idx="156">
                  <c:v>37287</c:v>
                </c:pt>
                <c:pt idx="157">
                  <c:v>37256</c:v>
                </c:pt>
              </c:numCache>
            </c:numRef>
          </c:cat>
          <c:val>
            <c:numRef>
              <c:f>'Spreads, OAS, bp'!$V$3:$V$152</c:f>
              <c:numCache>
                <c:formatCode>General</c:formatCode>
                <c:ptCount val="150"/>
                <c:pt idx="0">
                  <c:v>-1.7443705608343061</c:v>
                </c:pt>
                <c:pt idx="1">
                  <c:v>-1.6907268621622882</c:v>
                </c:pt>
                <c:pt idx="2">
                  <c:v>-1.58095592867344</c:v>
                </c:pt>
                <c:pt idx="3">
                  <c:v>-1.5331135419469681</c:v>
                </c:pt>
                <c:pt idx="4">
                  <c:v>-1.5127999981535134</c:v>
                </c:pt>
                <c:pt idx="5">
                  <c:v>-1.5244497265320753</c:v>
                </c:pt>
                <c:pt idx="6">
                  <c:v>-1.2826508826534408</c:v>
                </c:pt>
                <c:pt idx="7">
                  <c:v>-1.4547395610681073</c:v>
                </c:pt>
                <c:pt idx="8">
                  <c:v>-1.4745571223170222</c:v>
                </c:pt>
                <c:pt idx="9">
                  <c:v>-1.4250579791149556</c:v>
                </c:pt>
                <c:pt idx="10">
                  <c:v>-1.3412878701397839</c:v>
                </c:pt>
                <c:pt idx="11">
                  <c:v>-1.4836813254827552</c:v>
                </c:pt>
                <c:pt idx="12">
                  <c:v>-1.4494133437043315</c:v>
                </c:pt>
                <c:pt idx="13">
                  <c:v>-1.6038450861618752</c:v>
                </c:pt>
                <c:pt idx="14">
                  <c:v>-1.7809404813669327</c:v>
                </c:pt>
                <c:pt idx="15">
                  <c:v>-1.7494610426182531</c:v>
                </c:pt>
                <c:pt idx="16">
                  <c:v>-1.645719696668076</c:v>
                </c:pt>
                <c:pt idx="17">
                  <c:v>-1.4717560038811206</c:v>
                </c:pt>
                <c:pt idx="18">
                  <c:v>-1.7477573947976659</c:v>
                </c:pt>
                <c:pt idx="19">
                  <c:v>-1.6686097067264201</c:v>
                </c:pt>
                <c:pt idx="20">
                  <c:v>-1.6240644209803892</c:v>
                </c:pt>
                <c:pt idx="21">
                  <c:v>-1.6542895162505054</c:v>
                </c:pt>
                <c:pt idx="22">
                  <c:v>-1.7270420774346116</c:v>
                </c:pt>
                <c:pt idx="23">
                  <c:v>-1.7650583828177964</c:v>
                </c:pt>
                <c:pt idx="24">
                  <c:v>-1.537340796698089</c:v>
                </c:pt>
                <c:pt idx="25">
                  <c:v>-1.8481210719110048</c:v>
                </c:pt>
                <c:pt idx="26">
                  <c:v>-1.5196836475984892</c:v>
                </c:pt>
                <c:pt idx="27">
                  <c:v>-1.394002907038463</c:v>
                </c:pt>
                <c:pt idx="28">
                  <c:v>-1.4040527879828537</c:v>
                </c:pt>
                <c:pt idx="29">
                  <c:v>-1.4141246226024007</c:v>
                </c:pt>
                <c:pt idx="30">
                  <c:v>-1.3956519903848765</c:v>
                </c:pt>
                <c:pt idx="31">
                  <c:v>-1.0590855251328659</c:v>
                </c:pt>
                <c:pt idx="32">
                  <c:v>-1.1108207460636677</c:v>
                </c:pt>
                <c:pt idx="33">
                  <c:v>-1.1870332490808277</c:v>
                </c:pt>
                <c:pt idx="34">
                  <c:v>-0.93678607683179138</c:v>
                </c:pt>
                <c:pt idx="35">
                  <c:v>-0.64199553711901924</c:v>
                </c:pt>
                <c:pt idx="36">
                  <c:v>-0.235047294457254</c:v>
                </c:pt>
                <c:pt idx="37">
                  <c:v>-0.27452128124228908</c:v>
                </c:pt>
                <c:pt idx="38">
                  <c:v>-9.1290153544894462E-2</c:v>
                </c:pt>
                <c:pt idx="39">
                  <c:v>-1.23828901879768E-2</c:v>
                </c:pt>
                <c:pt idx="40">
                  <c:v>-0.2225607687130437</c:v>
                </c:pt>
                <c:pt idx="41">
                  <c:v>-0.23896378747655739</c:v>
                </c:pt>
                <c:pt idx="42">
                  <c:v>-0.51883392749750401</c:v>
                </c:pt>
                <c:pt idx="43">
                  <c:v>-0.70741279994887607</c:v>
                </c:pt>
                <c:pt idx="44">
                  <c:v>-0.73824300671187915</c:v>
                </c:pt>
                <c:pt idx="45">
                  <c:v>-0.91803721196376287</c:v>
                </c:pt>
                <c:pt idx="46">
                  <c:v>-1.0994255098029317</c:v>
                </c:pt>
                <c:pt idx="47">
                  <c:v>-0.66860232569549172</c:v>
                </c:pt>
                <c:pt idx="48">
                  <c:v>-0.80446552182075304</c:v>
                </c:pt>
                <c:pt idx="49">
                  <c:v>-0.76177819904883193</c:v>
                </c:pt>
                <c:pt idx="50">
                  <c:v>-0.32187514541092516</c:v>
                </c:pt>
                <c:pt idx="51">
                  <c:v>-0.32759823406732336</c:v>
                </c:pt>
                <c:pt idx="52">
                  <c:v>-0.21666567407751164</c:v>
                </c:pt>
                <c:pt idx="53">
                  <c:v>-2.8527580269074617E-2</c:v>
                </c:pt>
                <c:pt idx="54">
                  <c:v>-0.21735433742147725</c:v>
                </c:pt>
                <c:pt idx="55">
                  <c:v>-0.1030722434018234</c:v>
                </c:pt>
                <c:pt idx="56">
                  <c:v>-0.13630307388599225</c:v>
                </c:pt>
                <c:pt idx="57">
                  <c:v>-8.5450049668490721E-2</c:v>
                </c:pt>
                <c:pt idx="58">
                  <c:v>-7.6064533825660391E-2</c:v>
                </c:pt>
                <c:pt idx="59">
                  <c:v>1.5547300029685532E-2</c:v>
                </c:pt>
                <c:pt idx="60">
                  <c:v>0.13807481078140776</c:v>
                </c:pt>
                <c:pt idx="61">
                  <c:v>-0.11206920050864377</c:v>
                </c:pt>
                <c:pt idx="62">
                  <c:v>-0.23655762205098366</c:v>
                </c:pt>
                <c:pt idx="63">
                  <c:v>-0.2091845862688296</c:v>
                </c:pt>
                <c:pt idx="64">
                  <c:v>-5.5559588087643101E-2</c:v>
                </c:pt>
                <c:pt idx="65">
                  <c:v>-0.20419875744120758</c:v>
                </c:pt>
                <c:pt idx="66">
                  <c:v>4.2938239779927695E-2</c:v>
                </c:pt>
                <c:pt idx="67">
                  <c:v>0.55530291512050711</c:v>
                </c:pt>
                <c:pt idx="68">
                  <c:v>0.86763572013764645</c:v>
                </c:pt>
                <c:pt idx="69">
                  <c:v>1.0213623872804769</c:v>
                </c:pt>
                <c:pt idx="70">
                  <c:v>1.1723618964270077</c:v>
                </c:pt>
                <c:pt idx="71">
                  <c:v>1.4205076969929256</c:v>
                </c:pt>
                <c:pt idx="72">
                  <c:v>1.2351391765337583</c:v>
                </c:pt>
                <c:pt idx="73">
                  <c:v>0.94520466187996799</c:v>
                </c:pt>
                <c:pt idx="74">
                  <c:v>0.76268628262646698</c:v>
                </c:pt>
                <c:pt idx="75">
                  <c:v>0.60706286057866887</c:v>
                </c:pt>
                <c:pt idx="76">
                  <c:v>0.69803270929256478</c:v>
                </c:pt>
                <c:pt idx="77">
                  <c:v>1.094546561980996</c:v>
                </c:pt>
                <c:pt idx="78">
                  <c:v>0.94549304365167541</c:v>
                </c:pt>
                <c:pt idx="79">
                  <c:v>1.0555934954103381</c:v>
                </c:pt>
                <c:pt idx="80">
                  <c:v>1.0946721029000905</c:v>
                </c:pt>
                <c:pt idx="81">
                  <c:v>1.0383671072572416</c:v>
                </c:pt>
                <c:pt idx="82">
                  <c:v>1.1494608029598476</c:v>
                </c:pt>
                <c:pt idx="83">
                  <c:v>1.3380861404712583</c:v>
                </c:pt>
                <c:pt idx="84">
                  <c:v>1.2154237105314412</c:v>
                </c:pt>
                <c:pt idx="85">
                  <c:v>0.98889588571969367</c:v>
                </c:pt>
                <c:pt idx="86">
                  <c:v>0.91693131227394731</c:v>
                </c:pt>
                <c:pt idx="87">
                  <c:v>0.80480344927176839</c:v>
                </c:pt>
                <c:pt idx="88">
                  <c:v>0.90992062991253664</c:v>
                </c:pt>
                <c:pt idx="89">
                  <c:v>0.80979332780645752</c:v>
                </c:pt>
                <c:pt idx="90">
                  <c:v>0.57558981610430682</c:v>
                </c:pt>
                <c:pt idx="91">
                  <c:v>0.60775067135272576</c:v>
                </c:pt>
                <c:pt idx="92">
                  <c:v>0.58362251664408882</c:v>
                </c:pt>
                <c:pt idx="93">
                  <c:v>0.60624609860588141</c:v>
                </c:pt>
                <c:pt idx="94">
                  <c:v>0.71310785042286695</c:v>
                </c:pt>
                <c:pt idx="95">
                  <c:v>0.82143367791602129</c:v>
                </c:pt>
                <c:pt idx="96">
                  <c:v>0.72088968226693662</c:v>
                </c:pt>
                <c:pt idx="97">
                  <c:v>0.72122729995088619</c:v>
                </c:pt>
                <c:pt idx="98">
                  <c:v>0.57458229161438834</c:v>
                </c:pt>
                <c:pt idx="99">
                  <c:v>0.33251041222240807</c:v>
                </c:pt>
                <c:pt idx="100">
                  <c:v>0.30934310380117352</c:v>
                </c:pt>
                <c:pt idx="101">
                  <c:v>0.17092496880122471</c:v>
                </c:pt>
                <c:pt idx="102">
                  <c:v>0.2446528699611861</c:v>
                </c:pt>
                <c:pt idx="103">
                  <c:v>0.18242208716608213</c:v>
                </c:pt>
                <c:pt idx="104">
                  <c:v>-1.9939643576079569E-2</c:v>
                </c:pt>
                <c:pt idx="105">
                  <c:v>-9.05545988559361E-2</c:v>
                </c:pt>
                <c:pt idx="106">
                  <c:v>4.9310995232650905E-3</c:v>
                </c:pt>
                <c:pt idx="107">
                  <c:v>-0.12204639986829569</c:v>
                </c:pt>
                <c:pt idx="108">
                  <c:v>1.3609630294785071E-3</c:v>
                </c:pt>
                <c:pt idx="109">
                  <c:v>0.12211257066082877</c:v>
                </c:pt>
                <c:pt idx="110">
                  <c:v>0.31099517114226916</c:v>
                </c:pt>
                <c:pt idx="111">
                  <c:v>0.35269862823924486</c:v>
                </c:pt>
                <c:pt idx="112">
                  <c:v>0.22970689317209195</c:v>
                </c:pt>
                <c:pt idx="113">
                  <c:v>0.35566983437198491</c:v>
                </c:pt>
                <c:pt idx="114">
                  <c:v>0.38639858531582183</c:v>
                </c:pt>
                <c:pt idx="115">
                  <c:v>0.4953143911859792</c:v>
                </c:pt>
                <c:pt idx="116">
                  <c:v>0.58641574880833214</c:v>
                </c:pt>
                <c:pt idx="117">
                  <c:v>0.58923136093268613</c:v>
                </c:pt>
                <c:pt idx="118">
                  <c:v>0.75156067159944051</c:v>
                </c:pt>
                <c:pt idx="119">
                  <c:v>0.8274671020192822</c:v>
                </c:pt>
                <c:pt idx="120">
                  <c:v>0.81276240251442522</c:v>
                </c:pt>
                <c:pt idx="121">
                  <c:v>0.70725687628012368</c:v>
                </c:pt>
                <c:pt idx="122">
                  <c:v>0.47735926890319608</c:v>
                </c:pt>
                <c:pt idx="123">
                  <c:v>0.57943533267868896</c:v>
                </c:pt>
                <c:pt idx="124">
                  <c:v>0.75275640089676277</c:v>
                </c:pt>
                <c:pt idx="125">
                  <c:v>0.80012305361403313</c:v>
                </c:pt>
                <c:pt idx="126">
                  <c:v>0.95416325334088448</c:v>
                </c:pt>
                <c:pt idx="127">
                  <c:v>0.84894120660131445</c:v>
                </c:pt>
                <c:pt idx="128">
                  <c:v>0.56710717179506909</c:v>
                </c:pt>
                <c:pt idx="129">
                  <c:v>0.77222909761750191</c:v>
                </c:pt>
                <c:pt idx="130">
                  <c:v>0.73919840791946223</c:v>
                </c:pt>
                <c:pt idx="131">
                  <c:v>0.43407855747463603</c:v>
                </c:pt>
                <c:pt idx="132">
                  <c:v>0.36735643639910981</c:v>
                </c:pt>
                <c:pt idx="133">
                  <c:v>0.64962954470847167</c:v>
                </c:pt>
                <c:pt idx="134">
                  <c:v>0.61547559415537223</c:v>
                </c:pt>
                <c:pt idx="135">
                  <c:v>0.49925326416539278</c:v>
                </c:pt>
                <c:pt idx="136">
                  <c:v>0.62862222215159735</c:v>
                </c:pt>
                <c:pt idx="137">
                  <c:v>0.7462960524115877</c:v>
                </c:pt>
                <c:pt idx="138">
                  <c:v>1.0252803722971211</c:v>
                </c:pt>
                <c:pt idx="139">
                  <c:v>1.0236349123728206</c:v>
                </c:pt>
                <c:pt idx="140">
                  <c:v>0.8626334793392767</c:v>
                </c:pt>
                <c:pt idx="141">
                  <c:v>1.1321180390141781</c:v>
                </c:pt>
                <c:pt idx="142">
                  <c:v>1.2784062468437747</c:v>
                </c:pt>
                <c:pt idx="143">
                  <c:v>1.4666323684953122</c:v>
                </c:pt>
                <c:pt idx="144">
                  <c:v>1.6999999354017246</c:v>
                </c:pt>
                <c:pt idx="145">
                  <c:v>1.6282433890137651</c:v>
                </c:pt>
                <c:pt idx="146">
                  <c:v>1.7576698954688244</c:v>
                </c:pt>
                <c:pt idx="147">
                  <c:v>1.4843999253981235</c:v>
                </c:pt>
                <c:pt idx="148">
                  <c:v>1.4490566398220182</c:v>
                </c:pt>
                <c:pt idx="149">
                  <c:v>1.45750347619508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56-8F45-AC29-B53FC6A44CEB}"/>
            </c:ext>
          </c:extLst>
        </c:ser>
        <c:ser>
          <c:idx val="1"/>
          <c:order val="1"/>
          <c:tx>
            <c:strRef>
              <c:f>'Spreads, OAS, bp'!$W$2</c:f>
              <c:strCache>
                <c:ptCount val="1"/>
                <c:pt idx="0">
                  <c:v>CS Z-Score</c:v>
                </c:pt>
              </c:strCache>
            </c:strRef>
          </c:tx>
          <c:spPr>
            <a:ln w="28575" cap="rnd">
              <a:solidFill>
                <a:srgbClr val="00C1F5"/>
              </a:solidFill>
              <a:round/>
            </a:ln>
            <a:effectLst/>
          </c:spPr>
          <c:marker>
            <c:symbol val="none"/>
          </c:marker>
          <c:cat>
            <c:numRef>
              <c:f>'Spreads, OAS, bp'!$A$3:$A$160</c:f>
              <c:numCache>
                <c:formatCode>mm/dd/yyyy</c:formatCode>
                <c:ptCount val="158"/>
                <c:pt idx="0">
                  <c:v>42034</c:v>
                </c:pt>
                <c:pt idx="1">
                  <c:v>42004</c:v>
                </c:pt>
                <c:pt idx="2">
                  <c:v>41971</c:v>
                </c:pt>
                <c:pt idx="3">
                  <c:v>41943</c:v>
                </c:pt>
                <c:pt idx="4">
                  <c:v>41912</c:v>
                </c:pt>
                <c:pt idx="5">
                  <c:v>41880</c:v>
                </c:pt>
                <c:pt idx="6">
                  <c:v>41851</c:v>
                </c:pt>
                <c:pt idx="7">
                  <c:v>41820</c:v>
                </c:pt>
                <c:pt idx="8">
                  <c:v>41789</c:v>
                </c:pt>
                <c:pt idx="9">
                  <c:v>41759</c:v>
                </c:pt>
                <c:pt idx="10">
                  <c:v>41729</c:v>
                </c:pt>
                <c:pt idx="11">
                  <c:v>41698</c:v>
                </c:pt>
                <c:pt idx="12">
                  <c:v>41670</c:v>
                </c:pt>
                <c:pt idx="13">
                  <c:v>41639</c:v>
                </c:pt>
                <c:pt idx="14">
                  <c:v>41607</c:v>
                </c:pt>
                <c:pt idx="15">
                  <c:v>41578</c:v>
                </c:pt>
                <c:pt idx="16">
                  <c:v>41547</c:v>
                </c:pt>
                <c:pt idx="17">
                  <c:v>41516</c:v>
                </c:pt>
                <c:pt idx="18">
                  <c:v>41486</c:v>
                </c:pt>
                <c:pt idx="19">
                  <c:v>41453</c:v>
                </c:pt>
                <c:pt idx="20">
                  <c:v>41425</c:v>
                </c:pt>
                <c:pt idx="21">
                  <c:v>41394</c:v>
                </c:pt>
                <c:pt idx="22">
                  <c:v>41362</c:v>
                </c:pt>
                <c:pt idx="23">
                  <c:v>41333</c:v>
                </c:pt>
                <c:pt idx="24">
                  <c:v>41305</c:v>
                </c:pt>
                <c:pt idx="25">
                  <c:v>41274</c:v>
                </c:pt>
                <c:pt idx="26">
                  <c:v>41243</c:v>
                </c:pt>
                <c:pt idx="27">
                  <c:v>41213</c:v>
                </c:pt>
                <c:pt idx="28">
                  <c:v>41180</c:v>
                </c:pt>
                <c:pt idx="29">
                  <c:v>41152</c:v>
                </c:pt>
                <c:pt idx="30">
                  <c:v>41121</c:v>
                </c:pt>
                <c:pt idx="31">
                  <c:v>41089</c:v>
                </c:pt>
                <c:pt idx="32">
                  <c:v>41060</c:v>
                </c:pt>
                <c:pt idx="33">
                  <c:v>41029</c:v>
                </c:pt>
                <c:pt idx="34">
                  <c:v>40998</c:v>
                </c:pt>
                <c:pt idx="35">
                  <c:v>40968</c:v>
                </c:pt>
                <c:pt idx="36">
                  <c:v>40939</c:v>
                </c:pt>
                <c:pt idx="37">
                  <c:v>40907</c:v>
                </c:pt>
                <c:pt idx="38">
                  <c:v>40877</c:v>
                </c:pt>
                <c:pt idx="39">
                  <c:v>40847</c:v>
                </c:pt>
                <c:pt idx="40">
                  <c:v>40816</c:v>
                </c:pt>
                <c:pt idx="41">
                  <c:v>40786</c:v>
                </c:pt>
                <c:pt idx="42">
                  <c:v>40753</c:v>
                </c:pt>
                <c:pt idx="43">
                  <c:v>40724</c:v>
                </c:pt>
                <c:pt idx="44">
                  <c:v>40694</c:v>
                </c:pt>
                <c:pt idx="45">
                  <c:v>40662</c:v>
                </c:pt>
                <c:pt idx="46">
                  <c:v>40633</c:v>
                </c:pt>
                <c:pt idx="47">
                  <c:v>40602</c:v>
                </c:pt>
                <c:pt idx="48">
                  <c:v>40574</c:v>
                </c:pt>
                <c:pt idx="49">
                  <c:v>40543</c:v>
                </c:pt>
                <c:pt idx="50">
                  <c:v>40512</c:v>
                </c:pt>
                <c:pt idx="51">
                  <c:v>40480</c:v>
                </c:pt>
                <c:pt idx="52">
                  <c:v>40451</c:v>
                </c:pt>
                <c:pt idx="53">
                  <c:v>40421</c:v>
                </c:pt>
                <c:pt idx="54">
                  <c:v>40389</c:v>
                </c:pt>
                <c:pt idx="55">
                  <c:v>40359</c:v>
                </c:pt>
                <c:pt idx="56">
                  <c:v>40329</c:v>
                </c:pt>
                <c:pt idx="57">
                  <c:v>40298</c:v>
                </c:pt>
                <c:pt idx="58">
                  <c:v>40268</c:v>
                </c:pt>
                <c:pt idx="59">
                  <c:v>40235</c:v>
                </c:pt>
                <c:pt idx="60">
                  <c:v>40207</c:v>
                </c:pt>
                <c:pt idx="61">
                  <c:v>40178</c:v>
                </c:pt>
                <c:pt idx="62">
                  <c:v>40147</c:v>
                </c:pt>
                <c:pt idx="63">
                  <c:v>40116</c:v>
                </c:pt>
                <c:pt idx="64">
                  <c:v>40086</c:v>
                </c:pt>
                <c:pt idx="65">
                  <c:v>40056</c:v>
                </c:pt>
                <c:pt idx="66">
                  <c:v>40025</c:v>
                </c:pt>
                <c:pt idx="67">
                  <c:v>39994</c:v>
                </c:pt>
                <c:pt idx="68">
                  <c:v>39962</c:v>
                </c:pt>
                <c:pt idx="69">
                  <c:v>39933</c:v>
                </c:pt>
                <c:pt idx="70">
                  <c:v>39903</c:v>
                </c:pt>
                <c:pt idx="71">
                  <c:v>39871</c:v>
                </c:pt>
                <c:pt idx="72">
                  <c:v>39843</c:v>
                </c:pt>
                <c:pt idx="73">
                  <c:v>39813</c:v>
                </c:pt>
                <c:pt idx="74">
                  <c:v>39780</c:v>
                </c:pt>
                <c:pt idx="75">
                  <c:v>39752</c:v>
                </c:pt>
                <c:pt idx="76">
                  <c:v>39721</c:v>
                </c:pt>
                <c:pt idx="77">
                  <c:v>39689</c:v>
                </c:pt>
                <c:pt idx="78">
                  <c:v>39660</c:v>
                </c:pt>
                <c:pt idx="79">
                  <c:v>39629</c:v>
                </c:pt>
                <c:pt idx="80">
                  <c:v>39598</c:v>
                </c:pt>
                <c:pt idx="81">
                  <c:v>39568</c:v>
                </c:pt>
                <c:pt idx="82">
                  <c:v>39538</c:v>
                </c:pt>
                <c:pt idx="83">
                  <c:v>39507</c:v>
                </c:pt>
                <c:pt idx="84">
                  <c:v>39478</c:v>
                </c:pt>
                <c:pt idx="85">
                  <c:v>39447</c:v>
                </c:pt>
                <c:pt idx="86">
                  <c:v>39416</c:v>
                </c:pt>
                <c:pt idx="87">
                  <c:v>39386</c:v>
                </c:pt>
                <c:pt idx="88">
                  <c:v>39353</c:v>
                </c:pt>
                <c:pt idx="89">
                  <c:v>39325</c:v>
                </c:pt>
                <c:pt idx="90">
                  <c:v>39294</c:v>
                </c:pt>
                <c:pt idx="91">
                  <c:v>39262</c:v>
                </c:pt>
                <c:pt idx="92">
                  <c:v>39233</c:v>
                </c:pt>
                <c:pt idx="93">
                  <c:v>39202</c:v>
                </c:pt>
                <c:pt idx="94">
                  <c:v>39171</c:v>
                </c:pt>
                <c:pt idx="95">
                  <c:v>39141</c:v>
                </c:pt>
                <c:pt idx="96">
                  <c:v>39113</c:v>
                </c:pt>
                <c:pt idx="97">
                  <c:v>39080</c:v>
                </c:pt>
                <c:pt idx="98">
                  <c:v>39051</c:v>
                </c:pt>
                <c:pt idx="99">
                  <c:v>39021</c:v>
                </c:pt>
                <c:pt idx="100">
                  <c:v>38989</c:v>
                </c:pt>
                <c:pt idx="101">
                  <c:v>38960</c:v>
                </c:pt>
                <c:pt idx="102">
                  <c:v>38929</c:v>
                </c:pt>
                <c:pt idx="103">
                  <c:v>38898</c:v>
                </c:pt>
                <c:pt idx="104">
                  <c:v>38868</c:v>
                </c:pt>
                <c:pt idx="105">
                  <c:v>38835</c:v>
                </c:pt>
                <c:pt idx="106">
                  <c:v>38807</c:v>
                </c:pt>
                <c:pt idx="107">
                  <c:v>38776</c:v>
                </c:pt>
                <c:pt idx="108">
                  <c:v>38748</c:v>
                </c:pt>
                <c:pt idx="109">
                  <c:v>38716</c:v>
                </c:pt>
                <c:pt idx="110">
                  <c:v>38686</c:v>
                </c:pt>
                <c:pt idx="111">
                  <c:v>38656</c:v>
                </c:pt>
                <c:pt idx="112">
                  <c:v>38625</c:v>
                </c:pt>
                <c:pt idx="113">
                  <c:v>38595</c:v>
                </c:pt>
                <c:pt idx="114">
                  <c:v>38562</c:v>
                </c:pt>
                <c:pt idx="115">
                  <c:v>38533</c:v>
                </c:pt>
                <c:pt idx="116">
                  <c:v>38503</c:v>
                </c:pt>
                <c:pt idx="117">
                  <c:v>38471</c:v>
                </c:pt>
                <c:pt idx="118">
                  <c:v>38442</c:v>
                </c:pt>
                <c:pt idx="119">
                  <c:v>38411</c:v>
                </c:pt>
                <c:pt idx="120">
                  <c:v>38383</c:v>
                </c:pt>
                <c:pt idx="121">
                  <c:v>38352</c:v>
                </c:pt>
                <c:pt idx="122">
                  <c:v>38321</c:v>
                </c:pt>
                <c:pt idx="123">
                  <c:v>38289</c:v>
                </c:pt>
                <c:pt idx="124">
                  <c:v>38260</c:v>
                </c:pt>
                <c:pt idx="125">
                  <c:v>38230</c:v>
                </c:pt>
                <c:pt idx="126">
                  <c:v>38198</c:v>
                </c:pt>
                <c:pt idx="127">
                  <c:v>38168</c:v>
                </c:pt>
                <c:pt idx="128">
                  <c:v>38138</c:v>
                </c:pt>
                <c:pt idx="129">
                  <c:v>38107</c:v>
                </c:pt>
                <c:pt idx="130">
                  <c:v>38077</c:v>
                </c:pt>
                <c:pt idx="131">
                  <c:v>38044</c:v>
                </c:pt>
                <c:pt idx="132">
                  <c:v>38016</c:v>
                </c:pt>
                <c:pt idx="133">
                  <c:v>37986</c:v>
                </c:pt>
                <c:pt idx="134">
                  <c:v>37953</c:v>
                </c:pt>
                <c:pt idx="135">
                  <c:v>37925</c:v>
                </c:pt>
                <c:pt idx="136">
                  <c:v>37894</c:v>
                </c:pt>
                <c:pt idx="137">
                  <c:v>37862</c:v>
                </c:pt>
                <c:pt idx="138">
                  <c:v>37833</c:v>
                </c:pt>
                <c:pt idx="139">
                  <c:v>37802</c:v>
                </c:pt>
                <c:pt idx="140">
                  <c:v>37771</c:v>
                </c:pt>
                <c:pt idx="141">
                  <c:v>37741</c:v>
                </c:pt>
                <c:pt idx="142">
                  <c:v>37711</c:v>
                </c:pt>
                <c:pt idx="143">
                  <c:v>37680</c:v>
                </c:pt>
                <c:pt idx="144">
                  <c:v>37652</c:v>
                </c:pt>
                <c:pt idx="145">
                  <c:v>37621</c:v>
                </c:pt>
                <c:pt idx="146">
                  <c:v>37589</c:v>
                </c:pt>
                <c:pt idx="147">
                  <c:v>37560</c:v>
                </c:pt>
                <c:pt idx="148">
                  <c:v>37529</c:v>
                </c:pt>
                <c:pt idx="149">
                  <c:v>37498</c:v>
                </c:pt>
                <c:pt idx="150">
                  <c:v>37468</c:v>
                </c:pt>
                <c:pt idx="151">
                  <c:v>37435</c:v>
                </c:pt>
                <c:pt idx="152">
                  <c:v>37407</c:v>
                </c:pt>
                <c:pt idx="153">
                  <c:v>37376</c:v>
                </c:pt>
                <c:pt idx="154">
                  <c:v>37344</c:v>
                </c:pt>
                <c:pt idx="155">
                  <c:v>37315</c:v>
                </c:pt>
                <c:pt idx="156">
                  <c:v>37287</c:v>
                </c:pt>
                <c:pt idx="157">
                  <c:v>37256</c:v>
                </c:pt>
              </c:numCache>
            </c:numRef>
          </c:cat>
          <c:val>
            <c:numRef>
              <c:f>'Spreads, OAS, bp'!$W$3:$W$152</c:f>
              <c:numCache>
                <c:formatCode>General</c:formatCode>
                <c:ptCount val="150"/>
                <c:pt idx="0">
                  <c:v>-0.44677919136427635</c:v>
                </c:pt>
                <c:pt idx="1">
                  <c:v>-0.38464694608986366</c:v>
                </c:pt>
                <c:pt idx="2">
                  <c:v>-0.48311487424768934</c:v>
                </c:pt>
                <c:pt idx="3">
                  <c:v>-0.49537439202946099</c:v>
                </c:pt>
                <c:pt idx="4">
                  <c:v>-0.53641507296420388</c:v>
                </c:pt>
                <c:pt idx="5">
                  <c:v>-0.69666247682475768</c:v>
                </c:pt>
                <c:pt idx="6">
                  <c:v>-0.72618575951276332</c:v>
                </c:pt>
                <c:pt idx="7">
                  <c:v>-0.87601688446027637</c:v>
                </c:pt>
                <c:pt idx="8">
                  <c:v>-0.86188447952619018</c:v>
                </c:pt>
                <c:pt idx="9">
                  <c:v>-0.93206201218523943</c:v>
                </c:pt>
                <c:pt idx="10">
                  <c:v>-0.9029759807815898</c:v>
                </c:pt>
                <c:pt idx="11">
                  <c:v>-0.90072440812999666</c:v>
                </c:pt>
                <c:pt idx="12">
                  <c:v>-0.66737455138584068</c:v>
                </c:pt>
                <c:pt idx="13">
                  <c:v>-0.81133584878762799</c:v>
                </c:pt>
                <c:pt idx="14">
                  <c:v>-0.66549431099678169</c:v>
                </c:pt>
                <c:pt idx="15">
                  <c:v>-0.59505266460693362</c:v>
                </c:pt>
                <c:pt idx="16">
                  <c:v>-0.44337503910791176</c:v>
                </c:pt>
                <c:pt idx="17">
                  <c:v>-0.42395957510250032</c:v>
                </c:pt>
                <c:pt idx="18">
                  <c:v>-0.41841331061709919</c:v>
                </c:pt>
                <c:pt idx="19">
                  <c:v>-0.25767695986450873</c:v>
                </c:pt>
                <c:pt idx="20">
                  <c:v>-0.413867701507109</c:v>
                </c:pt>
                <c:pt idx="21">
                  <c:v>-0.46258171825709754</c:v>
                </c:pt>
                <c:pt idx="22">
                  <c:v>-0.30030551880742429</c:v>
                </c:pt>
                <c:pt idx="23">
                  <c:v>-0.31602310982921245</c:v>
                </c:pt>
                <c:pt idx="24">
                  <c:v>-0.25697841475990846</c:v>
                </c:pt>
                <c:pt idx="25">
                  <c:v>-0.23502463489956327</c:v>
                </c:pt>
                <c:pt idx="26">
                  <c:v>-9.3509401403343156E-2</c:v>
                </c:pt>
                <c:pt idx="27">
                  <c:v>-2.2033933691555086E-2</c:v>
                </c:pt>
                <c:pt idx="28">
                  <c:v>3.5045345652338918E-2</c:v>
                </c:pt>
                <c:pt idx="29">
                  <c:v>0.16422524169268427</c:v>
                </c:pt>
                <c:pt idx="30">
                  <c:v>0.36210725438036095</c:v>
                </c:pt>
                <c:pt idx="31">
                  <c:v>0.30494752294707628</c:v>
                </c:pt>
                <c:pt idx="32">
                  <c:v>0.55241020627122339</c:v>
                </c:pt>
                <c:pt idx="33">
                  <c:v>0.24453116227939259</c:v>
                </c:pt>
                <c:pt idx="34">
                  <c:v>0.11279707961373439</c:v>
                </c:pt>
                <c:pt idx="35">
                  <c:v>0.153385984453977</c:v>
                </c:pt>
                <c:pt idx="36">
                  <c:v>0.30800348437378333</c:v>
                </c:pt>
                <c:pt idx="37">
                  <c:v>0.63863367819003114</c:v>
                </c:pt>
                <c:pt idx="38">
                  <c:v>0.65273866434521688</c:v>
                </c:pt>
                <c:pt idx="39">
                  <c:v>0.32233286604669492</c:v>
                </c:pt>
                <c:pt idx="40">
                  <c:v>0.78838728656265356</c:v>
                </c:pt>
                <c:pt idx="41">
                  <c:v>0.42023948337064121</c:v>
                </c:pt>
                <c:pt idx="42">
                  <c:v>-0.15099492540163637</c:v>
                </c:pt>
                <c:pt idx="43">
                  <c:v>-0.3562913747374935</c:v>
                </c:pt>
                <c:pt idx="44">
                  <c:v>-0.48334018633956288</c:v>
                </c:pt>
                <c:pt idx="45">
                  <c:v>-0.65092685125332472</c:v>
                </c:pt>
                <c:pt idx="46">
                  <c:v>-0.60312724520588978</c:v>
                </c:pt>
                <c:pt idx="47">
                  <c:v>-0.71244718832366971</c:v>
                </c:pt>
                <c:pt idx="48">
                  <c:v>-0.69632480182552636</c:v>
                </c:pt>
                <c:pt idx="49">
                  <c:v>-0.41118647853064749</c:v>
                </c:pt>
                <c:pt idx="50">
                  <c:v>-0.20648353572779046</c:v>
                </c:pt>
                <c:pt idx="51">
                  <c:v>-0.43145305594915068</c:v>
                </c:pt>
                <c:pt idx="52">
                  <c:v>-0.25628497274380652</c:v>
                </c:pt>
                <c:pt idx="53">
                  <c:v>-9.5020109648464829E-2</c:v>
                </c:pt>
                <c:pt idx="54">
                  <c:v>-0.1500900726682371</c:v>
                </c:pt>
                <c:pt idx="55">
                  <c:v>9.6328925840099541E-2</c:v>
                </c:pt>
                <c:pt idx="56">
                  <c:v>0.16136500600495204</c:v>
                </c:pt>
                <c:pt idx="57">
                  <c:v>-0.21355211426880713</c:v>
                </c:pt>
                <c:pt idx="58">
                  <c:v>-0.22665182914814405</c:v>
                </c:pt>
                <c:pt idx="59">
                  <c:v>9.9867954872417425E-2</c:v>
                </c:pt>
                <c:pt idx="60">
                  <c:v>-2.0781352544284298E-2</c:v>
                </c:pt>
                <c:pt idx="61">
                  <c:v>5.1614087245630595E-2</c:v>
                </c:pt>
                <c:pt idx="62">
                  <c:v>0.25723515659218116</c:v>
                </c:pt>
                <c:pt idx="63">
                  <c:v>0.15583069414188455</c:v>
                </c:pt>
                <c:pt idx="64">
                  <c:v>0.27593635748497036</c:v>
                </c:pt>
                <c:pt idx="65">
                  <c:v>0.69777646320800291</c:v>
                </c:pt>
                <c:pt idx="66">
                  <c:v>0.94447762617765374</c:v>
                </c:pt>
                <c:pt idx="67">
                  <c:v>1.4521611682312681</c:v>
                </c:pt>
                <c:pt idx="68">
                  <c:v>1.7591407350732144</c:v>
                </c:pt>
                <c:pt idx="69">
                  <c:v>2.2867353971818902</c:v>
                </c:pt>
                <c:pt idx="70">
                  <c:v>2.9823521960136499</c:v>
                </c:pt>
                <c:pt idx="71">
                  <c:v>3.1695210423386326</c:v>
                </c:pt>
                <c:pt idx="72">
                  <c:v>2.993234998781805</c:v>
                </c:pt>
                <c:pt idx="73">
                  <c:v>3.8225475306189436</c:v>
                </c:pt>
                <c:pt idx="74">
                  <c:v>3.373317811220129</c:v>
                </c:pt>
                <c:pt idx="75">
                  <c:v>2.7247687009490562</c:v>
                </c:pt>
                <c:pt idx="76">
                  <c:v>1.2131765521806084</c:v>
                </c:pt>
                <c:pt idx="77">
                  <c:v>0.53168150207628873</c:v>
                </c:pt>
                <c:pt idx="78">
                  <c:v>0.51413212936261787</c:v>
                </c:pt>
                <c:pt idx="79">
                  <c:v>0.18793057410598912</c:v>
                </c:pt>
                <c:pt idx="80">
                  <c:v>-0.17492695715417389</c:v>
                </c:pt>
                <c:pt idx="81">
                  <c:v>-5.9242232322122799E-2</c:v>
                </c:pt>
                <c:pt idx="82">
                  <c:v>0.18541809573311499</c:v>
                </c:pt>
                <c:pt idx="83">
                  <c:v>0.28091736408745871</c:v>
                </c:pt>
                <c:pt idx="84">
                  <c:v>8.7622449940455399E-2</c:v>
                </c:pt>
                <c:pt idx="85">
                  <c:v>-0.43958540962040771</c:v>
                </c:pt>
                <c:pt idx="86">
                  <c:v>-0.43052699402026717</c:v>
                </c:pt>
                <c:pt idx="87">
                  <c:v>-0.70361263563735832</c:v>
                </c:pt>
                <c:pt idx="88">
                  <c:v>-0.70298878306838186</c:v>
                </c:pt>
                <c:pt idx="89">
                  <c:v>-0.5904888354892206</c:v>
                </c:pt>
                <c:pt idx="90">
                  <c:v>-0.68149268748994962</c:v>
                </c:pt>
                <c:pt idx="91">
                  <c:v>-1.0511654760144855</c:v>
                </c:pt>
                <c:pt idx="92">
                  <c:v>-1.1368867891616483</c:v>
                </c:pt>
                <c:pt idx="93">
                  <c:v>-1.0514337060715249</c:v>
                </c:pt>
                <c:pt idx="94">
                  <c:v>-0.98397313452327806</c:v>
                </c:pt>
                <c:pt idx="95">
                  <c:v>-0.97213600879001494</c:v>
                </c:pt>
                <c:pt idx="96">
                  <c:v>-1.0278059108766719</c:v>
                </c:pt>
                <c:pt idx="97">
                  <c:v>-0.95802969318944342</c:v>
                </c:pt>
                <c:pt idx="98">
                  <c:v>-0.92372977516164345</c:v>
                </c:pt>
                <c:pt idx="99">
                  <c:v>-0.9047089087130139</c:v>
                </c:pt>
                <c:pt idx="100">
                  <c:v>-0.7683555772233972</c:v>
                </c:pt>
                <c:pt idx="101">
                  <c:v>-0.76214183619403764</c:v>
                </c:pt>
                <c:pt idx="102">
                  <c:v>-0.7029061923059795</c:v>
                </c:pt>
                <c:pt idx="103">
                  <c:v>-0.66773837764927213</c:v>
                </c:pt>
                <c:pt idx="104">
                  <c:v>-0.68303119435550985</c:v>
                </c:pt>
                <c:pt idx="105">
                  <c:v>-0.72297522735206154</c:v>
                </c:pt>
                <c:pt idx="106">
                  <c:v>-0.66644495940787429</c:v>
                </c:pt>
                <c:pt idx="107">
                  <c:v>-0.51297331754908848</c:v>
                </c:pt>
                <c:pt idx="108">
                  <c:v>-0.53838701618388285</c:v>
                </c:pt>
                <c:pt idx="109">
                  <c:v>-0.25806150400665134</c:v>
                </c:pt>
                <c:pt idx="110">
                  <c:v>-0.43805151452657298</c:v>
                </c:pt>
                <c:pt idx="111">
                  <c:v>-0.55150930273378873</c:v>
                </c:pt>
                <c:pt idx="112">
                  <c:v>-0.46566098626517671</c:v>
                </c:pt>
                <c:pt idx="113">
                  <c:v>-0.45356842122582064</c:v>
                </c:pt>
                <c:pt idx="114">
                  <c:v>-0.44974120806954215</c:v>
                </c:pt>
                <c:pt idx="115">
                  <c:v>-0.23680650045879989</c:v>
                </c:pt>
                <c:pt idx="116">
                  <c:v>-0.12718243638728174</c:v>
                </c:pt>
                <c:pt idx="117">
                  <c:v>-0.44416500216197846</c:v>
                </c:pt>
                <c:pt idx="118">
                  <c:v>-0.627952127524945</c:v>
                </c:pt>
                <c:pt idx="119">
                  <c:v>-0.84457461341754747</c:v>
                </c:pt>
                <c:pt idx="120">
                  <c:v>-0.7332543834696158</c:v>
                </c:pt>
                <c:pt idx="121">
                  <c:v>-0.76529646971785825</c:v>
                </c:pt>
                <c:pt idx="122">
                  <c:v>-0.66529261513970839</c:v>
                </c:pt>
                <c:pt idx="123">
                  <c:v>-0.55219400013707431</c:v>
                </c:pt>
                <c:pt idx="124">
                  <c:v>-0.53650890621041081</c:v>
                </c:pt>
                <c:pt idx="125">
                  <c:v>-0.46230712998299694</c:v>
                </c:pt>
                <c:pt idx="126">
                  <c:v>-0.45785770748526861</c:v>
                </c:pt>
                <c:pt idx="127">
                  <c:v>-0.50615967873996737</c:v>
                </c:pt>
                <c:pt idx="128">
                  <c:v>-0.40998214551622197</c:v>
                </c:pt>
                <c:pt idx="129">
                  <c:v>-0.61323151732455139</c:v>
                </c:pt>
                <c:pt idx="130">
                  <c:v>-0.45160065213435502</c:v>
                </c:pt>
                <c:pt idx="131">
                  <c:v>-0.44434686368478937</c:v>
                </c:pt>
                <c:pt idx="132">
                  <c:v>-0.51651854377868489</c:v>
                </c:pt>
                <c:pt idx="133">
                  <c:v>-0.36118386587531753</c:v>
                </c:pt>
                <c:pt idx="134">
                  <c:v>-0.52403891905776334</c:v>
                </c:pt>
                <c:pt idx="135">
                  <c:v>-0.45097105239774904</c:v>
                </c:pt>
                <c:pt idx="136">
                  <c:v>-0.22165384940907085</c:v>
                </c:pt>
                <c:pt idx="137">
                  <c:v>-0.10126371778316456</c:v>
                </c:pt>
                <c:pt idx="138">
                  <c:v>0.12009822026555927</c:v>
                </c:pt>
                <c:pt idx="139">
                  <c:v>0.13879357077290935</c:v>
                </c:pt>
                <c:pt idx="140">
                  <c:v>0.49392915475829219</c:v>
                </c:pt>
                <c:pt idx="141">
                  <c:v>0.62835764750774659</c:v>
                </c:pt>
                <c:pt idx="142">
                  <c:v>1.2526258374442329</c:v>
                </c:pt>
                <c:pt idx="143">
                  <c:v>1.3907451306930074</c:v>
                </c:pt>
                <c:pt idx="144">
                  <c:v>1.2347262838615389</c:v>
                </c:pt>
                <c:pt idx="145">
                  <c:v>1.8777671261872224</c:v>
                </c:pt>
                <c:pt idx="146">
                  <c:v>2.0419042684243016</c:v>
                </c:pt>
                <c:pt idx="147">
                  <c:v>3.0264052969743656</c:v>
                </c:pt>
                <c:pt idx="148">
                  <c:v>2.8350926891151085</c:v>
                </c:pt>
                <c:pt idx="149">
                  <c:v>2.3741075305574233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56-8F45-AC29-B53FC6A44C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3355488"/>
        <c:axId val="739266016"/>
      </c:lineChart>
      <c:dateAx>
        <c:axId val="1243355488"/>
        <c:scaling>
          <c:orientation val="minMax"/>
        </c:scaling>
        <c:delete val="0"/>
        <c:axPos val="b"/>
        <c:numFmt formatCode="mm/yy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739266016"/>
        <c:crosses val="autoZero"/>
        <c:auto val="1"/>
        <c:lblOffset val="100"/>
        <c:baseTimeUnit val="months"/>
      </c:dateAx>
      <c:valAx>
        <c:axId val="7392660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243355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Helvetica" pitchFamily="2" charset="0"/>
              <a:ea typeface="+mn-ea"/>
              <a:cs typeface="+mn-cs"/>
            </a:defRPr>
          </a:pPr>
          <a:endParaRPr lang="en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12700</xdr:colOff>
      <xdr:row>122</xdr:row>
      <xdr:rowOff>19050</xdr:rowOff>
    </xdr:from>
    <xdr:to>
      <xdr:col>24</xdr:col>
      <xdr:colOff>177800</xdr:colOff>
      <xdr:row>141</xdr:row>
      <xdr:rowOff>127000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0D2FFC6-A435-D00F-8BD3-55538AF71C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812800</xdr:colOff>
      <xdr:row>19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796F28-28F5-7144-9E5D-5CA051BA15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812800</xdr:colOff>
      <xdr:row>0</xdr:row>
      <xdr:rowOff>0</xdr:rowOff>
    </xdr:from>
    <xdr:to>
      <xdr:col>16</xdr:col>
      <xdr:colOff>508000</xdr:colOff>
      <xdr:row>19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9817C05-26B6-554B-8C41-52FBA30993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22</xdr:row>
      <xdr:rowOff>0</xdr:rowOff>
    </xdr:from>
    <xdr:to>
      <xdr:col>7</xdr:col>
      <xdr:colOff>0</xdr:colOff>
      <xdr:row>39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12DD341-EA39-DC46-A7BF-9CC21AB163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22</xdr:row>
      <xdr:rowOff>0</xdr:rowOff>
    </xdr:from>
    <xdr:to>
      <xdr:col>14</xdr:col>
      <xdr:colOff>603250</xdr:colOff>
      <xdr:row>42</xdr:row>
      <xdr:rowOff>44450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E9FA2F7-9F06-BF43-B491-27718E7779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45</xdr:row>
      <xdr:rowOff>0</xdr:rowOff>
    </xdr:from>
    <xdr:to>
      <xdr:col>6</xdr:col>
      <xdr:colOff>787400</xdr:colOff>
      <xdr:row>64</xdr:row>
      <xdr:rowOff>107950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F8156B3-3930-6A49-AB96-92CF4821E6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77"/>
  <sheetViews>
    <sheetView zoomScaleNormal="100" workbookViewId="0">
      <selection activeCell="L6" sqref="L6"/>
    </sheetView>
  </sheetViews>
  <sheetFormatPr baseColWidth="10" defaultColWidth="8.83203125" defaultRowHeight="13"/>
  <cols>
    <col min="1" max="1" width="9.5" bestFit="1" customWidth="1"/>
    <col min="2" max="5" width="14.1640625" customWidth="1"/>
    <col min="6" max="6" width="1.6640625" customWidth="1"/>
    <col min="7" max="10" width="14.1640625" customWidth="1"/>
    <col min="14" max="14" width="16.6640625" customWidth="1"/>
    <col min="16" max="16" width="13.5" bestFit="1" customWidth="1"/>
  </cols>
  <sheetData>
    <row r="1" spans="1:16" ht="18" customHeight="1" thickBot="1">
      <c r="A1" s="16" t="s">
        <v>0</v>
      </c>
      <c r="B1" s="16" t="s">
        <v>10</v>
      </c>
      <c r="C1" s="16"/>
      <c r="D1" s="16"/>
      <c r="E1" s="16"/>
      <c r="F1" s="16"/>
      <c r="G1" s="16"/>
      <c r="H1" s="16"/>
      <c r="I1" s="16"/>
      <c r="J1" s="16"/>
    </row>
    <row r="2" spans="1:16" ht="18" customHeight="1">
      <c r="A2" s="17"/>
      <c r="B2" s="3" t="s">
        <v>6</v>
      </c>
      <c r="C2" s="3" t="s">
        <v>7</v>
      </c>
      <c r="D2" s="3" t="s">
        <v>8</v>
      </c>
      <c r="E2" s="3" t="s">
        <v>9</v>
      </c>
      <c r="F2" s="3"/>
      <c r="G2" s="3" t="s">
        <v>2</v>
      </c>
      <c r="H2" s="3" t="s">
        <v>5</v>
      </c>
      <c r="I2" s="3" t="s">
        <v>4</v>
      </c>
      <c r="J2" s="3" t="s">
        <v>3</v>
      </c>
      <c r="M2" s="10" t="s">
        <v>18</v>
      </c>
      <c r="N2" s="10" t="s">
        <v>23</v>
      </c>
      <c r="P2" s="10" t="s">
        <v>19</v>
      </c>
    </row>
    <row r="3" spans="1:16" s="2" customFormat="1">
      <c r="A3" s="1">
        <v>42034</v>
      </c>
      <c r="B3" s="4">
        <v>-0.17289399999999999</v>
      </c>
      <c r="C3" s="4">
        <v>-9.4520000000000007E-2</v>
      </c>
      <c r="D3" s="4">
        <v>0.289192</v>
      </c>
      <c r="E3" s="4">
        <v>0.96755000000000002</v>
      </c>
      <c r="F3" s="4"/>
      <c r="G3" s="4">
        <v>0.79528100000000002</v>
      </c>
      <c r="H3" s="4">
        <v>1.1915290000000001</v>
      </c>
      <c r="I3" s="4">
        <v>1.707084</v>
      </c>
      <c r="J3" s="4">
        <v>2.274394</v>
      </c>
      <c r="L3" s="9"/>
      <c r="M3" s="4">
        <f t="shared" ref="M3:M10" si="0">AVERAGE(B3:E3)</f>
        <v>0.247332</v>
      </c>
      <c r="N3" s="4">
        <f>M11</f>
        <v>1.0373265</v>
      </c>
      <c r="P3" s="4"/>
    </row>
    <row r="4" spans="1:16" s="2" customFormat="1">
      <c r="A4" s="1">
        <v>42004</v>
      </c>
      <c r="B4" s="4">
        <v>-9.3040999999999999E-2</v>
      </c>
      <c r="C4" s="4">
        <v>-4.0049999999999999E-3</v>
      </c>
      <c r="D4" s="4">
        <v>0.56951799999999997</v>
      </c>
      <c r="E4" s="4">
        <v>1.415306</v>
      </c>
      <c r="F4" s="4"/>
      <c r="G4" s="4">
        <v>1.1110709999999999</v>
      </c>
      <c r="H4" s="4">
        <v>1.6421030000000001</v>
      </c>
      <c r="I4" s="4">
        <v>2.190207</v>
      </c>
      <c r="J4" s="4">
        <v>2.7556959999999999</v>
      </c>
      <c r="L4" s="9"/>
      <c r="M4" s="4">
        <f t="shared" si="0"/>
        <v>0.47194449999999999</v>
      </c>
      <c r="N4" s="4">
        <f>M12</f>
        <v>1.1660794999999999</v>
      </c>
      <c r="P4" s="4">
        <f>(M4 - M3)/M3</f>
        <v>0.90814168809535356</v>
      </c>
    </row>
    <row r="5" spans="1:16" s="2" customFormat="1">
      <c r="A5" s="1">
        <v>41971</v>
      </c>
      <c r="B5" s="4">
        <v>-1.4525E-2</v>
      </c>
      <c r="C5" s="4">
        <v>9.1701000000000005E-2</v>
      </c>
      <c r="D5" s="4">
        <v>0.723333</v>
      </c>
      <c r="E5" s="4">
        <v>1.6141319999999999</v>
      </c>
      <c r="F5" s="4"/>
      <c r="G5" s="4">
        <v>0.91586599999999996</v>
      </c>
      <c r="H5" s="4">
        <v>1.515979</v>
      </c>
      <c r="I5" s="4">
        <v>2.2228479999999999</v>
      </c>
      <c r="J5" s="4">
        <v>2.9142480000000002</v>
      </c>
      <c r="L5" s="9"/>
      <c r="M5" s="4">
        <f t="shared" si="0"/>
        <v>0.60366025000000001</v>
      </c>
      <c r="N5" s="4">
        <f t="shared" ref="N5:N67" si="1">M13</f>
        <v>1.2221949999999999</v>
      </c>
      <c r="P5" s="4">
        <f>(M5 - M4)/M4</f>
        <v>0.27909160928880411</v>
      </c>
    </row>
    <row r="6" spans="1:16" s="2" customFormat="1">
      <c r="A6" s="1">
        <v>41943</v>
      </c>
      <c r="B6" s="4">
        <v>-2.7688000000000001E-2</v>
      </c>
      <c r="C6" s="4">
        <v>0.123611</v>
      </c>
      <c r="D6" s="4">
        <v>0.87914199999999998</v>
      </c>
      <c r="E6" s="4">
        <v>1.781906</v>
      </c>
      <c r="F6" s="4"/>
      <c r="G6" s="4">
        <v>0.96265900000000004</v>
      </c>
      <c r="H6" s="4">
        <v>1.6282049999999999</v>
      </c>
      <c r="I6" s="4">
        <v>2.3668619999999998</v>
      </c>
      <c r="J6" s="4">
        <v>3.0615579999999998</v>
      </c>
      <c r="L6" s="9"/>
      <c r="M6" s="4">
        <f t="shared" si="0"/>
        <v>0.68924275000000002</v>
      </c>
      <c r="N6" s="4">
        <f t="shared" si="1"/>
        <v>1.2460212500000001</v>
      </c>
      <c r="P6" s="4">
        <f>(M6 - M5)/M5</f>
        <v>0.14177262789789455</v>
      </c>
    </row>
    <row r="7" spans="1:16" s="2" customFormat="1">
      <c r="A7" s="1">
        <v>41912</v>
      </c>
      <c r="B7" s="4">
        <v>-5.0027000000000002E-2</v>
      </c>
      <c r="C7" s="4">
        <v>0.132883</v>
      </c>
      <c r="D7" s="4">
        <v>0.96473600000000004</v>
      </c>
      <c r="E7" s="4">
        <v>1.8778330000000001</v>
      </c>
      <c r="F7" s="4"/>
      <c r="G7" s="4">
        <v>1.105289</v>
      </c>
      <c r="H7" s="4">
        <v>1.787485</v>
      </c>
      <c r="I7" s="4">
        <v>2.5236459999999998</v>
      </c>
      <c r="J7" s="4">
        <v>3.207382</v>
      </c>
      <c r="L7" s="9"/>
      <c r="M7" s="4">
        <f t="shared" si="0"/>
        <v>0.73135625000000004</v>
      </c>
      <c r="N7" s="4">
        <f t="shared" si="1"/>
        <v>1.2323569999999999</v>
      </c>
      <c r="P7" s="4">
        <f>(M7 - M6)/M6</f>
        <v>6.1101114230073549E-2</v>
      </c>
    </row>
    <row r="8" spans="1:16" s="2" customFormat="1">
      <c r="A8" s="1">
        <v>41880</v>
      </c>
      <c r="B8" s="4">
        <v>4.5739999999999999E-3</v>
      </c>
      <c r="C8" s="4">
        <v>0.17776900000000001</v>
      </c>
      <c r="D8" s="4">
        <v>0.93089</v>
      </c>
      <c r="E8" s="4">
        <v>1.760232</v>
      </c>
      <c r="F8" s="4"/>
      <c r="G8" s="4">
        <v>0.96716199999999997</v>
      </c>
      <c r="H8" s="4">
        <v>1.634574</v>
      </c>
      <c r="I8" s="4">
        <v>2.354838</v>
      </c>
      <c r="J8" s="4">
        <v>3.0851320000000002</v>
      </c>
      <c r="L8" s="9"/>
      <c r="M8" s="4">
        <f t="shared" si="0"/>
        <v>0.71836624999999998</v>
      </c>
      <c r="N8" s="4">
        <f t="shared" si="1"/>
        <v>1.5159687500000001</v>
      </c>
      <c r="P8" s="4">
        <f t="shared" ref="P8:P66" si="2">(M8 - M7)/M7</f>
        <v>-1.7761521830161508E-2</v>
      </c>
    </row>
    <row r="9" spans="1:16" s="2" customFormat="1">
      <c r="A9" s="1">
        <v>41851</v>
      </c>
      <c r="B9" s="4">
        <v>8.0116999999999994E-2</v>
      </c>
      <c r="C9" s="4">
        <v>0.31864500000000001</v>
      </c>
      <c r="D9" s="4">
        <v>1.218119</v>
      </c>
      <c r="E9" s="4">
        <v>2.0910299999999999</v>
      </c>
      <c r="F9" s="4"/>
      <c r="G9" s="4">
        <v>1.0363910000000001</v>
      </c>
      <c r="H9" s="4">
        <v>1.773209</v>
      </c>
      <c r="I9" s="4">
        <v>2.5775549999999998</v>
      </c>
      <c r="J9" s="4">
        <v>3.3178429999999999</v>
      </c>
      <c r="L9" s="9"/>
      <c r="M9" s="4">
        <f t="shared" si="0"/>
        <v>0.92697775000000004</v>
      </c>
      <c r="N9" s="4">
        <f t="shared" si="1"/>
        <v>1.31412175</v>
      </c>
      <c r="P9" s="4">
        <f t="shared" si="2"/>
        <v>0.29039713377403248</v>
      </c>
    </row>
    <row r="10" spans="1:16" s="2" customFormat="1">
      <c r="A10" s="1">
        <v>41820</v>
      </c>
      <c r="B10" s="4">
        <v>8.2566000000000001E-2</v>
      </c>
      <c r="C10" s="4">
        <v>0.337225</v>
      </c>
      <c r="D10" s="4">
        <v>1.287703</v>
      </c>
      <c r="E10" s="4">
        <v>2.1901320000000002</v>
      </c>
      <c r="F10" s="4"/>
      <c r="G10" s="4">
        <v>0.88627599999999995</v>
      </c>
      <c r="H10" s="4">
        <v>1.6246400000000001</v>
      </c>
      <c r="I10" s="4">
        <v>2.5306060000000001</v>
      </c>
      <c r="J10" s="4">
        <v>3.3423440000000002</v>
      </c>
      <c r="L10" s="9"/>
      <c r="M10" s="4">
        <f t="shared" si="0"/>
        <v>0.97440650000000006</v>
      </c>
      <c r="N10" s="4">
        <f t="shared" si="1"/>
        <v>1.2908772499999999</v>
      </c>
      <c r="P10" s="4">
        <f t="shared" si="2"/>
        <v>5.1164928176539316E-2</v>
      </c>
    </row>
    <row r="11" spans="1:16" s="2" customFormat="1">
      <c r="A11" s="1">
        <v>41789</v>
      </c>
      <c r="B11" s="4">
        <v>0.12264799999999999</v>
      </c>
      <c r="C11" s="4">
        <v>0.39985199999999999</v>
      </c>
      <c r="D11" s="4">
        <v>1.3747780000000001</v>
      </c>
      <c r="E11" s="4">
        <v>2.2520280000000001</v>
      </c>
      <c r="F11" s="4"/>
      <c r="G11" s="4">
        <v>0.78798299999999999</v>
      </c>
      <c r="H11" s="4">
        <v>1.52752</v>
      </c>
      <c r="I11" s="4">
        <v>2.4626990000000002</v>
      </c>
      <c r="J11" s="4">
        <v>3.3161860000000001</v>
      </c>
      <c r="L11" s="9"/>
      <c r="M11" s="4">
        <f t="shared" ref="M11:M65" si="3">AVERAGE(B11:E11)</f>
        <v>1.0373265</v>
      </c>
      <c r="N11" s="4">
        <f t="shared" si="1"/>
        <v>1.3489359999999999</v>
      </c>
      <c r="P11" s="4">
        <f t="shared" si="2"/>
        <v>6.4572639858211101E-2</v>
      </c>
    </row>
    <row r="12" spans="1:16" s="2" customFormat="1">
      <c r="A12" s="1">
        <v>41759</v>
      </c>
      <c r="B12" s="4">
        <v>0.234849</v>
      </c>
      <c r="C12" s="4">
        <v>0.55603899999999995</v>
      </c>
      <c r="D12" s="4">
        <v>1.5242169999999999</v>
      </c>
      <c r="E12" s="4">
        <v>2.3492130000000002</v>
      </c>
      <c r="F12" s="4"/>
      <c r="G12" s="4">
        <v>0.87907100000000005</v>
      </c>
      <c r="H12" s="4">
        <v>1.682102</v>
      </c>
      <c r="I12" s="4">
        <v>2.6703890000000001</v>
      </c>
      <c r="J12" s="4">
        <v>3.4680719999999998</v>
      </c>
      <c r="L12" s="9"/>
      <c r="M12" s="4">
        <f t="shared" si="3"/>
        <v>1.1660794999999999</v>
      </c>
      <c r="N12" s="4">
        <f t="shared" si="1"/>
        <v>1.447192</v>
      </c>
      <c r="P12" s="4">
        <f t="shared" si="2"/>
        <v>0.12412003356705906</v>
      </c>
    </row>
    <row r="13" spans="1:16" s="2" customFormat="1">
      <c r="A13" s="1">
        <v>41729</v>
      </c>
      <c r="B13" s="4">
        <v>0.25362699999999999</v>
      </c>
      <c r="C13" s="4">
        <v>0.59595799999999999</v>
      </c>
      <c r="D13" s="4">
        <v>1.5996999999999999</v>
      </c>
      <c r="E13" s="4">
        <v>2.439495</v>
      </c>
      <c r="F13" s="4"/>
      <c r="G13" s="4">
        <v>0.907748</v>
      </c>
      <c r="H13" s="4">
        <v>1.7453380000000001</v>
      </c>
      <c r="I13" s="4">
        <v>2.7547929999999998</v>
      </c>
      <c r="J13" s="4">
        <v>3.552867</v>
      </c>
      <c r="L13" s="9"/>
      <c r="M13" s="4">
        <f t="shared" si="3"/>
        <v>1.2221949999999999</v>
      </c>
      <c r="N13" s="4">
        <f t="shared" si="1"/>
        <v>1.2801752500000001</v>
      </c>
      <c r="P13" s="4">
        <f t="shared" si="2"/>
        <v>4.8123219729015038E-2</v>
      </c>
    </row>
    <row r="14" spans="1:16" s="2" customFormat="1">
      <c r="A14" s="1">
        <v>41698</v>
      </c>
      <c r="B14" s="4">
        <v>0.24238799999999999</v>
      </c>
      <c r="C14" s="4">
        <v>0.61770099999999994</v>
      </c>
      <c r="D14" s="4">
        <v>1.6420840000000001</v>
      </c>
      <c r="E14" s="4">
        <v>2.4819119999999999</v>
      </c>
      <c r="F14" s="4"/>
      <c r="G14" s="4">
        <v>0.71129699999999996</v>
      </c>
      <c r="H14" s="4">
        <v>1.5155780000000001</v>
      </c>
      <c r="I14" s="4">
        <v>2.691268</v>
      </c>
      <c r="J14" s="4">
        <v>3.5870009999999999</v>
      </c>
      <c r="L14" s="9"/>
      <c r="M14" s="4">
        <f t="shared" si="3"/>
        <v>1.2460212500000001</v>
      </c>
      <c r="N14" s="4">
        <f t="shared" si="1"/>
        <v>1.3203689999999999</v>
      </c>
      <c r="P14" s="4">
        <f t="shared" si="2"/>
        <v>1.949463874422671E-2</v>
      </c>
    </row>
    <row r="15" spans="1:16" s="2" customFormat="1">
      <c r="A15" s="1">
        <v>41670</v>
      </c>
      <c r="B15" s="4">
        <v>0.193271</v>
      </c>
      <c r="C15" s="4">
        <v>0.59251699999999996</v>
      </c>
      <c r="D15" s="4">
        <v>1.661815</v>
      </c>
      <c r="E15" s="4">
        <v>2.4818250000000002</v>
      </c>
      <c r="F15" s="4"/>
      <c r="G15" s="4">
        <v>0.719476</v>
      </c>
      <c r="H15" s="4">
        <v>1.5202640000000001</v>
      </c>
      <c r="I15" s="4">
        <v>2.702461</v>
      </c>
      <c r="J15" s="4">
        <v>3.610948</v>
      </c>
      <c r="L15" s="9"/>
      <c r="M15" s="4">
        <f t="shared" si="3"/>
        <v>1.2323569999999999</v>
      </c>
      <c r="N15" s="4">
        <f t="shared" si="1"/>
        <v>1.1392322500000001</v>
      </c>
      <c r="P15" s="4">
        <f t="shared" si="2"/>
        <v>-1.0966305751206213E-2</v>
      </c>
    </row>
    <row r="16" spans="1:16" s="2" customFormat="1">
      <c r="A16" s="1">
        <v>41639</v>
      </c>
      <c r="B16" s="4">
        <v>0.40981600000000001</v>
      </c>
      <c r="C16" s="4">
        <v>0.91929300000000003</v>
      </c>
      <c r="D16" s="4">
        <v>1.993579</v>
      </c>
      <c r="E16" s="4">
        <v>2.741187</v>
      </c>
      <c r="F16" s="4"/>
      <c r="G16" s="4">
        <v>0.8105</v>
      </c>
      <c r="H16" s="4">
        <v>1.728594</v>
      </c>
      <c r="I16" s="4">
        <v>3.0493199999999998</v>
      </c>
      <c r="J16" s="4">
        <v>3.9352930000000002</v>
      </c>
      <c r="L16" s="9"/>
      <c r="M16" s="4">
        <f t="shared" si="3"/>
        <v>1.5159687500000001</v>
      </c>
      <c r="N16" s="4">
        <f t="shared" si="1"/>
        <v>0.93151275</v>
      </c>
      <c r="P16" s="4">
        <f t="shared" si="2"/>
        <v>0.23013765491655436</v>
      </c>
    </row>
    <row r="17" spans="1:16" s="2" customFormat="1">
      <c r="A17" s="1">
        <v>41607</v>
      </c>
      <c r="B17" s="4">
        <v>0.24051700000000001</v>
      </c>
      <c r="C17" s="4">
        <v>0.64296500000000001</v>
      </c>
      <c r="D17" s="4">
        <v>1.757058</v>
      </c>
      <c r="E17" s="4">
        <v>2.6159469999999998</v>
      </c>
      <c r="F17" s="4"/>
      <c r="G17" s="4">
        <v>0.56951600000000002</v>
      </c>
      <c r="H17" s="4">
        <v>1.3799779999999999</v>
      </c>
      <c r="I17" s="4">
        <v>2.7872810000000001</v>
      </c>
      <c r="J17" s="4">
        <v>3.8030179999999998</v>
      </c>
      <c r="L17" s="9"/>
      <c r="M17" s="4">
        <f t="shared" si="3"/>
        <v>1.31412175</v>
      </c>
      <c r="N17" s="4">
        <f t="shared" si="1"/>
        <v>0.96843575000000004</v>
      </c>
      <c r="P17" s="4">
        <f t="shared" si="2"/>
        <v>-0.13314720372698982</v>
      </c>
    </row>
    <row r="18" spans="1:16" s="2" customFormat="1">
      <c r="A18" s="1">
        <v>41578</v>
      </c>
      <c r="B18" s="4">
        <v>0.24036099999999999</v>
      </c>
      <c r="C18" s="4">
        <v>0.61998399999999998</v>
      </c>
      <c r="D18" s="4">
        <v>1.7152259999999999</v>
      </c>
      <c r="E18" s="4">
        <v>2.5879379999999998</v>
      </c>
      <c r="F18" s="4"/>
      <c r="G18" s="4">
        <v>0.59981300000000004</v>
      </c>
      <c r="H18" s="4">
        <v>1.320349</v>
      </c>
      <c r="I18" s="4">
        <v>2.570478</v>
      </c>
      <c r="J18" s="4">
        <v>3.6292460000000002</v>
      </c>
      <c r="L18" s="9"/>
      <c r="M18" s="4">
        <f t="shared" si="3"/>
        <v>1.2908772499999999</v>
      </c>
      <c r="N18" s="4">
        <f t="shared" si="1"/>
        <v>1.0901165000000002</v>
      </c>
      <c r="P18" s="4">
        <f t="shared" si="2"/>
        <v>-1.7688239312681729E-2</v>
      </c>
    </row>
    <row r="19" spans="1:16" s="2" customFormat="1">
      <c r="A19" s="1">
        <v>41547</v>
      </c>
      <c r="B19" s="4">
        <v>0.31055700000000003</v>
      </c>
      <c r="C19" s="4">
        <v>0.71279599999999999</v>
      </c>
      <c r="D19" s="4">
        <v>1.780656</v>
      </c>
      <c r="E19" s="4">
        <v>2.5917349999999999</v>
      </c>
      <c r="F19" s="4"/>
      <c r="G19" s="4">
        <v>0.65365899999999999</v>
      </c>
      <c r="H19" s="4">
        <v>1.396396</v>
      </c>
      <c r="I19" s="4">
        <v>2.655589</v>
      </c>
      <c r="J19" s="4">
        <v>3.6879719999999998</v>
      </c>
      <c r="L19" s="9"/>
      <c r="M19" s="4">
        <f t="shared" si="3"/>
        <v>1.3489359999999999</v>
      </c>
      <c r="N19" s="4">
        <f t="shared" si="1"/>
        <v>1.2941627499999999</v>
      </c>
      <c r="P19" s="4">
        <f t="shared" si="2"/>
        <v>4.4976197388249005E-2</v>
      </c>
    </row>
    <row r="20" spans="1:16" s="2" customFormat="1">
      <c r="A20" s="1">
        <v>41516</v>
      </c>
      <c r="B20" s="4">
        <v>0.40836</v>
      </c>
      <c r="C20" s="4">
        <v>0.85738599999999998</v>
      </c>
      <c r="D20" s="4">
        <v>1.8838459999999999</v>
      </c>
      <c r="E20" s="4">
        <v>2.639176</v>
      </c>
      <c r="F20" s="4"/>
      <c r="G20" s="4">
        <v>0.80110300000000001</v>
      </c>
      <c r="H20" s="4">
        <v>1.5678890000000001</v>
      </c>
      <c r="I20" s="4">
        <v>2.813501</v>
      </c>
      <c r="J20" s="4">
        <v>3.6760299999999999</v>
      </c>
      <c r="L20" s="9"/>
      <c r="M20" s="4">
        <f t="shared" si="3"/>
        <v>1.447192</v>
      </c>
      <c r="N20" s="4">
        <f t="shared" si="1"/>
        <v>0.97043400000000002</v>
      </c>
      <c r="P20" s="4">
        <f t="shared" si="2"/>
        <v>7.2839630642224776E-2</v>
      </c>
    </row>
    <row r="21" spans="1:16" s="2" customFormat="1">
      <c r="A21" s="1">
        <v>41486</v>
      </c>
      <c r="B21" s="4">
        <v>0.28559600000000002</v>
      </c>
      <c r="C21" s="4">
        <v>0.67221900000000001</v>
      </c>
      <c r="D21" s="4">
        <v>1.697003</v>
      </c>
      <c r="E21" s="4">
        <v>2.4658829999999998</v>
      </c>
      <c r="F21" s="4"/>
      <c r="G21" s="4">
        <v>0.64266000000000001</v>
      </c>
      <c r="H21" s="4">
        <v>1.3746989999999999</v>
      </c>
      <c r="I21" s="4">
        <v>2.662236</v>
      </c>
      <c r="J21" s="4">
        <v>3.639707</v>
      </c>
      <c r="L21" s="9"/>
      <c r="M21" s="4">
        <f t="shared" si="3"/>
        <v>1.2801752500000001</v>
      </c>
      <c r="N21" s="4">
        <f t="shared" si="1"/>
        <v>1.0632682500000001</v>
      </c>
      <c r="P21" s="4">
        <f t="shared" si="2"/>
        <v>-0.11540745802906589</v>
      </c>
    </row>
    <row r="22" spans="1:16" s="2" customFormat="1">
      <c r="A22" s="1">
        <v>41453</v>
      </c>
      <c r="B22" s="4">
        <v>0.34259000000000001</v>
      </c>
      <c r="C22" s="4">
        <v>0.73732500000000001</v>
      </c>
      <c r="D22" s="4">
        <v>1.72438</v>
      </c>
      <c r="E22" s="4">
        <v>2.4771809999999999</v>
      </c>
      <c r="F22" s="4"/>
      <c r="G22" s="4">
        <v>0.71369300000000002</v>
      </c>
      <c r="H22" s="4">
        <v>1.372466</v>
      </c>
      <c r="I22" s="4">
        <v>2.5546519999999999</v>
      </c>
      <c r="J22" s="4">
        <v>3.499187</v>
      </c>
      <c r="L22" s="9"/>
      <c r="M22" s="4">
        <f t="shared" si="3"/>
        <v>1.3203689999999999</v>
      </c>
      <c r="N22" s="4">
        <f t="shared" si="1"/>
        <v>1.1155165</v>
      </c>
      <c r="P22" s="4">
        <f t="shared" si="2"/>
        <v>3.1397068487302657E-2</v>
      </c>
    </row>
    <row r="23" spans="1:16" s="2" customFormat="1">
      <c r="A23" s="1">
        <v>41425</v>
      </c>
      <c r="B23" s="4">
        <v>0.175097</v>
      </c>
      <c r="C23" s="4">
        <v>0.496392</v>
      </c>
      <c r="D23" s="4">
        <v>1.5225690000000001</v>
      </c>
      <c r="E23" s="4">
        <v>2.3628710000000002</v>
      </c>
      <c r="F23" s="4"/>
      <c r="G23" s="4">
        <v>0.54191299999999998</v>
      </c>
      <c r="H23" s="4">
        <v>1.037364</v>
      </c>
      <c r="I23" s="4">
        <v>2.2108449999999999</v>
      </c>
      <c r="J23" s="4">
        <v>3.3034870000000001</v>
      </c>
      <c r="L23" s="9"/>
      <c r="M23" s="4">
        <f t="shared" si="3"/>
        <v>1.1392322500000001</v>
      </c>
      <c r="N23" s="4">
        <f t="shared" si="1"/>
        <v>1.08006475</v>
      </c>
      <c r="P23" s="4">
        <f t="shared" si="2"/>
        <v>-0.13718646075453139</v>
      </c>
    </row>
    <row r="24" spans="1:16" s="2" customFormat="1">
      <c r="A24" s="1">
        <v>41394</v>
      </c>
      <c r="B24" s="4">
        <v>7.4032000000000001E-2</v>
      </c>
      <c r="C24" s="4">
        <v>0.32463799999999998</v>
      </c>
      <c r="D24" s="4">
        <v>1.2336670000000001</v>
      </c>
      <c r="E24" s="4">
        <v>2.0937139999999999</v>
      </c>
      <c r="F24" s="4"/>
      <c r="G24" s="4">
        <v>0.33044400000000002</v>
      </c>
      <c r="H24" s="4">
        <v>0.66726300000000005</v>
      </c>
      <c r="I24" s="4">
        <v>1.685252</v>
      </c>
      <c r="J24" s="4">
        <v>2.8818999999999999</v>
      </c>
      <c r="L24" s="9"/>
      <c r="M24" s="4">
        <f t="shared" si="3"/>
        <v>0.93151275</v>
      </c>
      <c r="N24" s="4">
        <f t="shared" si="1"/>
        <v>0.9947315000000001</v>
      </c>
      <c r="P24" s="4">
        <f t="shared" si="2"/>
        <v>-0.18233288251802918</v>
      </c>
    </row>
    <row r="25" spans="1:16" s="2" customFormat="1">
      <c r="A25" s="1">
        <v>41362</v>
      </c>
      <c r="B25" s="4">
        <v>3.6825999999999998E-2</v>
      </c>
      <c r="C25" s="4">
        <v>0.30407200000000001</v>
      </c>
      <c r="D25" s="4">
        <v>1.3174939999999999</v>
      </c>
      <c r="E25" s="4">
        <v>2.2153510000000001</v>
      </c>
      <c r="F25" s="4"/>
      <c r="G25" s="4">
        <v>0.36813600000000002</v>
      </c>
      <c r="H25" s="4">
        <v>0.76964200000000005</v>
      </c>
      <c r="I25" s="4">
        <v>1.8895059999999999</v>
      </c>
      <c r="J25" s="4">
        <v>3.117855</v>
      </c>
      <c r="L25" s="9"/>
      <c r="M25" s="4">
        <f t="shared" si="3"/>
        <v>0.96843575000000004</v>
      </c>
      <c r="N25" s="4">
        <f t="shared" si="1"/>
        <v>0.95014124999999994</v>
      </c>
      <c r="P25" s="4">
        <f t="shared" si="2"/>
        <v>3.9637675383401932E-2</v>
      </c>
    </row>
    <row r="26" spans="1:16" s="2" customFormat="1">
      <c r="A26" s="1">
        <v>41333</v>
      </c>
      <c r="B26" s="4">
        <v>0.123654</v>
      </c>
      <c r="C26" s="4">
        <v>0.43849700000000003</v>
      </c>
      <c r="D26" s="4">
        <v>1.486307</v>
      </c>
      <c r="E26" s="4">
        <v>2.3120080000000001</v>
      </c>
      <c r="F26" s="4"/>
      <c r="G26" s="4">
        <v>0.37235000000000001</v>
      </c>
      <c r="H26" s="4">
        <v>0.76190999999999998</v>
      </c>
      <c r="I26" s="4">
        <v>1.9234290000000001</v>
      </c>
      <c r="J26" s="4">
        <v>3.0831</v>
      </c>
      <c r="L26" s="9"/>
      <c r="M26" s="4">
        <f t="shared" si="3"/>
        <v>1.0901165000000002</v>
      </c>
      <c r="N26" s="4">
        <f t="shared" si="1"/>
        <v>1.2172367500000001</v>
      </c>
      <c r="P26" s="4">
        <f t="shared" si="2"/>
        <v>0.12564669365004349</v>
      </c>
    </row>
    <row r="27" spans="1:16" s="2" customFormat="1">
      <c r="A27" s="1">
        <v>41305</v>
      </c>
      <c r="B27" s="4">
        <v>0.39087100000000002</v>
      </c>
      <c r="C27" s="4">
        <v>0.73626899999999995</v>
      </c>
      <c r="D27" s="4">
        <v>1.6839</v>
      </c>
      <c r="E27" s="4">
        <v>2.3656109999999999</v>
      </c>
      <c r="F27" s="4"/>
      <c r="G27" s="4">
        <v>0.43245400000000001</v>
      </c>
      <c r="H27" s="4">
        <v>0.86805100000000002</v>
      </c>
      <c r="I27" s="4">
        <v>2.0190589999999999</v>
      </c>
      <c r="J27" s="4">
        <v>3.1585580000000002</v>
      </c>
      <c r="L27" s="9"/>
      <c r="M27" s="4">
        <f t="shared" si="3"/>
        <v>1.2941627499999999</v>
      </c>
      <c r="N27" s="4">
        <f t="shared" si="1"/>
        <v>0.852715</v>
      </c>
      <c r="P27" s="4">
        <f t="shared" si="2"/>
        <v>0.18717838873184631</v>
      </c>
    </row>
    <row r="28" spans="1:16" s="2" customFormat="1">
      <c r="A28" s="1">
        <v>41274</v>
      </c>
      <c r="B28" s="4">
        <v>1.9484000000000001E-2</v>
      </c>
      <c r="C28" s="4">
        <v>0.32798500000000003</v>
      </c>
      <c r="D28" s="4">
        <v>1.3768130000000001</v>
      </c>
      <c r="E28" s="4">
        <v>2.157454</v>
      </c>
      <c r="F28" s="4"/>
      <c r="G28" s="4">
        <v>0.37567600000000001</v>
      </c>
      <c r="H28" s="4">
        <v>0.70880500000000002</v>
      </c>
      <c r="I28" s="4">
        <v>1.7765629999999999</v>
      </c>
      <c r="J28" s="4">
        <v>2.9269799999999999</v>
      </c>
      <c r="L28" s="9"/>
      <c r="M28" s="4">
        <f t="shared" si="3"/>
        <v>0.97043400000000002</v>
      </c>
      <c r="N28" s="4">
        <f t="shared" si="1"/>
        <v>1.2379472499999999</v>
      </c>
      <c r="P28" s="4">
        <f t="shared" si="2"/>
        <v>-0.25014531595813583</v>
      </c>
    </row>
    <row r="29" spans="1:16" s="2" customFormat="1">
      <c r="A29" s="1">
        <v>41243</v>
      </c>
      <c r="B29" s="4">
        <v>9.2243000000000006E-2</v>
      </c>
      <c r="C29" s="4">
        <v>0.42912400000000001</v>
      </c>
      <c r="D29" s="4">
        <v>1.4464269999999999</v>
      </c>
      <c r="E29" s="4">
        <v>2.2852790000000001</v>
      </c>
      <c r="F29" s="4"/>
      <c r="G29" s="4">
        <v>0.33935500000000002</v>
      </c>
      <c r="H29" s="4">
        <v>0.62249399999999999</v>
      </c>
      <c r="I29" s="4">
        <v>1.6322730000000001</v>
      </c>
      <c r="J29" s="4">
        <v>2.7935979999999998</v>
      </c>
      <c r="L29" s="9"/>
      <c r="M29" s="4">
        <f t="shared" si="3"/>
        <v>1.0632682500000001</v>
      </c>
      <c r="N29" s="4">
        <f t="shared" si="1"/>
        <v>1.3853612499999999</v>
      </c>
      <c r="P29" s="4">
        <f t="shared" si="2"/>
        <v>9.5662610749417384E-2</v>
      </c>
    </row>
    <row r="30" spans="1:16" s="2" customFormat="1">
      <c r="A30" s="1">
        <v>41213</v>
      </c>
      <c r="B30" s="4">
        <v>0.13824600000000001</v>
      </c>
      <c r="C30" s="4">
        <v>0.50775400000000004</v>
      </c>
      <c r="D30" s="4">
        <v>1.5149919999999999</v>
      </c>
      <c r="E30" s="4">
        <v>2.3010739999999998</v>
      </c>
      <c r="F30" s="4"/>
      <c r="G30" s="4">
        <v>0.40810000000000002</v>
      </c>
      <c r="H30" s="4">
        <v>0.71634299999999995</v>
      </c>
      <c r="I30" s="4">
        <v>1.7113320000000001</v>
      </c>
      <c r="J30" s="4">
        <v>2.8441070000000002</v>
      </c>
      <c r="L30" s="9"/>
      <c r="M30" s="4">
        <f t="shared" si="3"/>
        <v>1.1155165</v>
      </c>
      <c r="N30" s="4">
        <f t="shared" si="1"/>
        <v>1.3735735</v>
      </c>
      <c r="P30" s="4">
        <f t="shared" si="2"/>
        <v>4.9139292930076559E-2</v>
      </c>
    </row>
    <row r="31" spans="1:16" s="2" customFormat="1">
      <c r="A31" s="1">
        <v>41180</v>
      </c>
      <c r="B31" s="4">
        <v>0.123681</v>
      </c>
      <c r="C31" s="4">
        <v>0.49407400000000001</v>
      </c>
      <c r="D31" s="4">
        <v>1.4735799999999999</v>
      </c>
      <c r="E31" s="4">
        <v>2.2289240000000001</v>
      </c>
      <c r="F31" s="4"/>
      <c r="G31" s="4">
        <v>0.340555</v>
      </c>
      <c r="H31" s="4">
        <v>0.62581699999999996</v>
      </c>
      <c r="I31" s="4">
        <v>1.670714</v>
      </c>
      <c r="J31" s="4">
        <v>2.8210600000000001</v>
      </c>
      <c r="L31" s="9"/>
      <c r="M31" s="4">
        <f t="shared" si="3"/>
        <v>1.08006475</v>
      </c>
      <c r="N31" s="4">
        <f t="shared" si="1"/>
        <v>1.3617599999999999</v>
      </c>
      <c r="P31" s="4">
        <f t="shared" si="2"/>
        <v>-3.178056980779756E-2</v>
      </c>
    </row>
    <row r="32" spans="1:16" s="2" customFormat="1">
      <c r="A32" s="1">
        <v>41152</v>
      </c>
      <c r="B32" s="4">
        <v>5.4130999999999999E-2</v>
      </c>
      <c r="C32" s="4">
        <v>0.40894599999999998</v>
      </c>
      <c r="D32" s="4">
        <v>1.402749</v>
      </c>
      <c r="E32" s="4">
        <v>2.1131000000000002</v>
      </c>
      <c r="F32" s="4"/>
      <c r="G32" s="4">
        <v>0.31254900000000002</v>
      </c>
      <c r="H32" s="4">
        <v>0.59815799999999997</v>
      </c>
      <c r="I32" s="4">
        <v>1.602889</v>
      </c>
      <c r="J32" s="4">
        <v>2.6789710000000002</v>
      </c>
      <c r="L32" s="9"/>
      <c r="M32" s="4">
        <f>AVERAGE(B32:E32)</f>
        <v>0.9947315000000001</v>
      </c>
      <c r="N32" s="4">
        <f t="shared" si="1"/>
        <v>1.383427</v>
      </c>
      <c r="P32" s="4">
        <f t="shared" si="2"/>
        <v>-7.9007531724371069E-2</v>
      </c>
    </row>
    <row r="33" spans="1:16" s="2" customFormat="1">
      <c r="A33" s="1">
        <v>41121</v>
      </c>
      <c r="B33" s="4">
        <v>1.1762999999999999E-2</v>
      </c>
      <c r="C33" s="4">
        <v>0.35269899999999998</v>
      </c>
      <c r="D33" s="4">
        <v>1.3267819999999999</v>
      </c>
      <c r="E33" s="4">
        <v>2.109321</v>
      </c>
      <c r="F33" s="4"/>
      <c r="G33" s="4">
        <v>0.32299099999999997</v>
      </c>
      <c r="H33" s="4">
        <v>0.59816599999999998</v>
      </c>
      <c r="I33" s="4">
        <v>1.5236050000000001</v>
      </c>
      <c r="J33" s="4">
        <v>2.5702820000000002</v>
      </c>
      <c r="L33" s="9"/>
      <c r="M33" s="4">
        <f t="shared" si="3"/>
        <v>0.95014124999999994</v>
      </c>
      <c r="N33" s="4">
        <f t="shared" si="1"/>
        <v>1.7781940000000001</v>
      </c>
      <c r="P33" s="4">
        <f t="shared" si="2"/>
        <v>-4.4826417983144358E-2</v>
      </c>
    </row>
    <row r="34" spans="1:16" s="2" customFormat="1">
      <c r="A34" s="1">
        <v>41089</v>
      </c>
      <c r="B34" s="4">
        <v>0.26228600000000002</v>
      </c>
      <c r="C34" s="4">
        <v>0.65588400000000002</v>
      </c>
      <c r="D34" s="4">
        <v>1.6268419999999999</v>
      </c>
      <c r="E34" s="4">
        <v>2.3239350000000001</v>
      </c>
      <c r="F34" s="4"/>
      <c r="G34" s="4">
        <v>0.462397</v>
      </c>
      <c r="H34" s="4">
        <v>0.73617100000000002</v>
      </c>
      <c r="I34" s="4">
        <v>1.6957880000000001</v>
      </c>
      <c r="J34" s="4">
        <v>2.7708149999999998</v>
      </c>
      <c r="M34" s="4">
        <f t="shared" si="3"/>
        <v>1.2172367500000001</v>
      </c>
      <c r="N34" s="4">
        <f t="shared" si="1"/>
        <v>1.7175125000000002</v>
      </c>
      <c r="P34" s="4">
        <f t="shared" si="2"/>
        <v>0.28111136107394574</v>
      </c>
    </row>
    <row r="35" spans="1:16" s="2" customFormat="1">
      <c r="A35" s="1">
        <v>41060</v>
      </c>
      <c r="B35" s="4">
        <v>6.8051E-2</v>
      </c>
      <c r="C35" s="4">
        <v>0.36020099999999999</v>
      </c>
      <c r="D35" s="4">
        <v>1.2372209999999999</v>
      </c>
      <c r="E35" s="4">
        <v>1.745387</v>
      </c>
      <c r="F35" s="4"/>
      <c r="G35" s="4">
        <v>0.40597299999999997</v>
      </c>
      <c r="H35" s="4">
        <v>0.67093499999999995</v>
      </c>
      <c r="I35" s="4">
        <v>1.611464</v>
      </c>
      <c r="J35" s="4">
        <v>2.683913</v>
      </c>
      <c r="M35" s="4">
        <f t="shared" si="3"/>
        <v>0.852715</v>
      </c>
      <c r="N35" s="4">
        <f t="shared" si="1"/>
        <v>1.6281209999999999</v>
      </c>
      <c r="P35" s="4">
        <f t="shared" si="2"/>
        <v>-0.29946659924620256</v>
      </c>
    </row>
    <row r="36" spans="1:16" s="2" customFormat="1">
      <c r="A36" s="1">
        <v>41029</v>
      </c>
      <c r="B36" s="4">
        <v>0.22888700000000001</v>
      </c>
      <c r="C36" s="4">
        <v>0.64939999999999998</v>
      </c>
      <c r="D36" s="4">
        <v>1.686237</v>
      </c>
      <c r="E36" s="4">
        <v>2.3872650000000002</v>
      </c>
      <c r="F36" s="4"/>
      <c r="G36" s="4">
        <v>0.410024</v>
      </c>
      <c r="H36" s="4">
        <v>0.81915700000000002</v>
      </c>
      <c r="I36" s="4">
        <v>1.952299</v>
      </c>
      <c r="J36" s="4">
        <v>3.1168300000000002</v>
      </c>
      <c r="M36" s="4">
        <f t="shared" si="3"/>
        <v>1.2379472499999999</v>
      </c>
      <c r="N36" s="4">
        <f t="shared" si="1"/>
        <v>1.9216419999999999</v>
      </c>
      <c r="P36" s="4">
        <f t="shared" si="2"/>
        <v>0.45177140076109829</v>
      </c>
    </row>
    <row r="37" spans="1:16" s="2" customFormat="1">
      <c r="A37" s="1">
        <v>40998</v>
      </c>
      <c r="B37" s="4">
        <v>0.38198599999999999</v>
      </c>
      <c r="C37" s="4">
        <v>0.82517300000000005</v>
      </c>
      <c r="D37" s="4">
        <v>1.8798459999999999</v>
      </c>
      <c r="E37" s="4">
        <v>2.45444</v>
      </c>
      <c r="F37" s="4"/>
      <c r="G37" s="4">
        <v>0.54581599999999997</v>
      </c>
      <c r="H37" s="4">
        <v>1.0572729999999999</v>
      </c>
      <c r="I37" s="4">
        <v>2.284869</v>
      </c>
      <c r="J37" s="4">
        <v>3.347207</v>
      </c>
      <c r="M37" s="4">
        <f>AVERAGE(B37:E37)</f>
        <v>1.3853612499999999</v>
      </c>
      <c r="N37" s="4">
        <f t="shared" si="1"/>
        <v>2.2674089999999998</v>
      </c>
      <c r="P37" s="4">
        <f t="shared" si="2"/>
        <v>0.11907938726791464</v>
      </c>
    </row>
    <row r="38" spans="1:16" s="2" customFormat="1">
      <c r="A38" s="1">
        <v>40968</v>
      </c>
      <c r="B38" s="4">
        <v>0.35768499999999998</v>
      </c>
      <c r="C38" s="4">
        <v>0.81962800000000002</v>
      </c>
      <c r="D38" s="4">
        <v>1.8731260000000001</v>
      </c>
      <c r="E38" s="4">
        <v>2.4438550000000001</v>
      </c>
      <c r="F38" s="4"/>
      <c r="G38" s="4">
        <v>0.45670300000000003</v>
      </c>
      <c r="H38" s="4">
        <v>0.88394399999999995</v>
      </c>
      <c r="I38" s="4">
        <v>2.0264639999999998</v>
      </c>
      <c r="J38" s="4">
        <v>3.0834359999999998</v>
      </c>
      <c r="M38" s="4">
        <f>AVERAGE(B38:E38)</f>
        <v>1.3735735</v>
      </c>
      <c r="N38" s="4">
        <f t="shared" si="1"/>
        <v>2.7447284999999999</v>
      </c>
      <c r="P38" s="4">
        <f t="shared" si="2"/>
        <v>-8.508791479478639E-3</v>
      </c>
    </row>
    <row r="39" spans="1:16" s="2" customFormat="1">
      <c r="A39" s="1">
        <v>40939</v>
      </c>
      <c r="B39" s="4">
        <v>0.330789</v>
      </c>
      <c r="C39" s="4">
        <v>0.78619099999999997</v>
      </c>
      <c r="D39" s="4">
        <v>1.862304</v>
      </c>
      <c r="E39" s="4">
        <v>2.4677560000000001</v>
      </c>
      <c r="F39" s="4"/>
      <c r="G39" s="4">
        <v>0.30403200000000002</v>
      </c>
      <c r="H39" s="4">
        <v>0.72150800000000004</v>
      </c>
      <c r="I39" s="4">
        <v>1.840066</v>
      </c>
      <c r="J39" s="4">
        <v>2.9355630000000001</v>
      </c>
      <c r="M39" s="4">
        <f>AVERAGE(B39:E39)</f>
        <v>1.3617599999999999</v>
      </c>
      <c r="N39" s="4">
        <f t="shared" si="1"/>
        <v>2.6984285000000003</v>
      </c>
      <c r="P39" s="4">
        <f t="shared" si="2"/>
        <v>-8.6005590527191613E-3</v>
      </c>
    </row>
    <row r="40" spans="1:16" s="2" customFormat="1">
      <c r="A40" s="1">
        <v>40907</v>
      </c>
      <c r="B40" s="4">
        <v>0.36300700000000002</v>
      </c>
      <c r="C40" s="4">
        <v>0.86701099999999998</v>
      </c>
      <c r="D40" s="4">
        <v>1.90713</v>
      </c>
      <c r="E40" s="4">
        <v>2.39656</v>
      </c>
      <c r="F40" s="4"/>
      <c r="G40" s="4">
        <v>0.39560099999999998</v>
      </c>
      <c r="H40" s="4">
        <v>0.85221899999999995</v>
      </c>
      <c r="I40" s="4">
        <v>1.9302090000000001</v>
      </c>
      <c r="J40" s="4">
        <v>2.899877</v>
      </c>
      <c r="M40" s="4">
        <f t="shared" si="3"/>
        <v>1.383427</v>
      </c>
      <c r="N40" s="4">
        <f t="shared" si="1"/>
        <v>2.9133447500000003</v>
      </c>
      <c r="P40" s="4">
        <f t="shared" si="2"/>
        <v>1.5911026906356558E-2</v>
      </c>
    </row>
    <row r="41" spans="1:16" s="2" customFormat="1">
      <c r="A41" s="1">
        <v>40877</v>
      </c>
      <c r="B41" s="4">
        <v>0.60240899999999997</v>
      </c>
      <c r="C41" s="4">
        <v>1.222424</v>
      </c>
      <c r="D41" s="4">
        <v>2.3538969999999999</v>
      </c>
      <c r="E41" s="4">
        <v>2.9340459999999999</v>
      </c>
      <c r="F41" s="4"/>
      <c r="G41" s="4">
        <v>0.41265600000000002</v>
      </c>
      <c r="H41" s="4">
        <v>0.96362700000000001</v>
      </c>
      <c r="I41" s="4">
        <v>2.152339</v>
      </c>
      <c r="J41" s="4">
        <v>3.073385</v>
      </c>
      <c r="M41" s="4">
        <f t="shared" si="3"/>
        <v>1.7781940000000001</v>
      </c>
      <c r="N41" s="4">
        <f t="shared" si="1"/>
        <v>3.005897</v>
      </c>
      <c r="P41" s="4">
        <f t="shared" si="2"/>
        <v>0.2853544133517707</v>
      </c>
    </row>
    <row r="42" spans="1:16" s="2" customFormat="1">
      <c r="A42" s="1">
        <v>40847</v>
      </c>
      <c r="B42" s="4">
        <v>0.73657099999999998</v>
      </c>
      <c r="C42" s="4">
        <v>1.183745</v>
      </c>
      <c r="D42" s="4">
        <v>2.1270470000000001</v>
      </c>
      <c r="E42" s="4">
        <v>2.8226870000000002</v>
      </c>
      <c r="F42" s="4"/>
      <c r="G42" s="4">
        <v>0.424292</v>
      </c>
      <c r="H42" s="4">
        <v>1.015752</v>
      </c>
      <c r="I42" s="4">
        <v>2.2402419999999998</v>
      </c>
      <c r="J42" s="4">
        <v>3.2066370000000002</v>
      </c>
      <c r="M42" s="4">
        <f>AVERAGE(B42:E42)</f>
        <v>1.7175125000000002</v>
      </c>
      <c r="N42" s="4">
        <f t="shared" si="1"/>
        <v>2.75937425</v>
      </c>
      <c r="P42" s="4">
        <f t="shared" si="2"/>
        <v>-3.4125354151459196E-2</v>
      </c>
    </row>
    <row r="43" spans="1:16" s="2" customFormat="1">
      <c r="A43" s="1">
        <v>40816</v>
      </c>
      <c r="B43" s="4">
        <v>0.74827299999999997</v>
      </c>
      <c r="C43" s="4">
        <v>1.153278</v>
      </c>
      <c r="D43" s="4">
        <v>1.9395230000000001</v>
      </c>
      <c r="E43" s="4">
        <v>2.6714099999999998</v>
      </c>
      <c r="F43" s="4"/>
      <c r="G43" s="4">
        <v>0.46032800000000001</v>
      </c>
      <c r="H43" s="4">
        <v>0.95671399999999995</v>
      </c>
      <c r="I43" s="4">
        <v>2.017795</v>
      </c>
      <c r="J43" s="4">
        <v>2.9153319999999998</v>
      </c>
      <c r="M43" s="4">
        <f>AVERAGE(B43:E43)</f>
        <v>1.6281209999999999</v>
      </c>
      <c r="N43" s="4">
        <f t="shared" si="1"/>
        <v>2.7401347500000002</v>
      </c>
      <c r="P43" s="4">
        <f t="shared" si="2"/>
        <v>-5.2047073893203268E-2</v>
      </c>
    </row>
    <row r="44" spans="1:16" s="2" customFormat="1">
      <c r="A44" s="1">
        <v>40786</v>
      </c>
      <c r="B44" s="4">
        <v>0.9335</v>
      </c>
      <c r="C44" s="4">
        <v>1.4104669999999999</v>
      </c>
      <c r="D44" s="4">
        <v>2.2563529999999998</v>
      </c>
      <c r="E44" s="4">
        <v>3.0862479999999999</v>
      </c>
      <c r="F44" s="4"/>
      <c r="G44" s="4">
        <v>0.34265299999999999</v>
      </c>
      <c r="H44" s="4">
        <v>0.94766300000000003</v>
      </c>
      <c r="I44" s="4">
        <v>2.3256939999999999</v>
      </c>
      <c r="J44" s="4">
        <v>3.6227990000000001</v>
      </c>
      <c r="M44" s="4">
        <f>AVERAGE(B44:E44)</f>
        <v>1.9216419999999999</v>
      </c>
      <c r="N44" s="4">
        <f t="shared" si="1"/>
        <v>2.4118682500000004</v>
      </c>
      <c r="P44" s="4">
        <f t="shared" si="2"/>
        <v>0.1802820552035137</v>
      </c>
    </row>
    <row r="45" spans="1:16" s="2" customFormat="1">
      <c r="A45" s="1">
        <v>40753</v>
      </c>
      <c r="B45" s="4">
        <v>1.367019</v>
      </c>
      <c r="C45" s="4">
        <v>1.800522</v>
      </c>
      <c r="D45" s="4">
        <v>2.6037789999999998</v>
      </c>
      <c r="E45" s="4">
        <v>3.2983159999999998</v>
      </c>
      <c r="F45" s="4"/>
      <c r="G45" s="4">
        <v>0.56397200000000003</v>
      </c>
      <c r="H45" s="4">
        <v>1.3516429999999999</v>
      </c>
      <c r="I45" s="4">
        <v>2.8588800000000001</v>
      </c>
      <c r="J45" s="4">
        <v>4.1375549999999999</v>
      </c>
      <c r="M45" s="4">
        <f>AVERAGE(B45:E45)</f>
        <v>2.2674089999999998</v>
      </c>
      <c r="N45" s="4">
        <f t="shared" si="1"/>
        <v>2.1906794999999999</v>
      </c>
      <c r="P45" s="4">
        <f t="shared" si="2"/>
        <v>0.17993309888106107</v>
      </c>
    </row>
    <row r="46" spans="1:16" s="2" customFormat="1">
      <c r="A46" s="1">
        <v>40724</v>
      </c>
      <c r="B46" s="4">
        <v>1.84697</v>
      </c>
      <c r="C46" s="4">
        <v>2.315375</v>
      </c>
      <c r="D46" s="4">
        <v>3.0487220000000002</v>
      </c>
      <c r="E46" s="4">
        <v>3.7678470000000002</v>
      </c>
      <c r="F46" s="4"/>
      <c r="G46" s="4">
        <v>0.82058500000000001</v>
      </c>
      <c r="H46" s="4">
        <v>1.7420629999999999</v>
      </c>
      <c r="I46" s="4">
        <v>3.2708149999999998</v>
      </c>
      <c r="J46" s="4">
        <v>4.3818320000000002</v>
      </c>
      <c r="M46" s="4">
        <f>AVERAGE(B46:E46)</f>
        <v>2.7447284999999999</v>
      </c>
      <c r="N46" s="4">
        <f t="shared" si="1"/>
        <v>2.1545180000000004</v>
      </c>
      <c r="P46" s="4">
        <f t="shared" si="2"/>
        <v>0.21051318928345092</v>
      </c>
    </row>
    <row r="47" spans="1:16" s="2" customFormat="1">
      <c r="A47" s="1">
        <v>40694</v>
      </c>
      <c r="B47" s="4">
        <v>1.86324</v>
      </c>
      <c r="C47" s="4">
        <v>2.3243320000000001</v>
      </c>
      <c r="D47" s="4">
        <v>3.0468700000000002</v>
      </c>
      <c r="E47" s="4">
        <v>3.559272</v>
      </c>
      <c r="F47" s="4"/>
      <c r="G47" s="4">
        <v>0.79597799999999996</v>
      </c>
      <c r="H47" s="4">
        <v>1.6553910000000001</v>
      </c>
      <c r="I47" s="4">
        <v>3.122871</v>
      </c>
      <c r="J47" s="4">
        <v>4.2192150000000002</v>
      </c>
      <c r="M47" s="4">
        <f t="shared" si="3"/>
        <v>2.6984285000000003</v>
      </c>
      <c r="N47" s="4">
        <f t="shared" si="1"/>
        <v>1.9436329999999999</v>
      </c>
      <c r="P47" s="4">
        <f t="shared" si="2"/>
        <v>-1.6868699399594372E-2</v>
      </c>
    </row>
    <row r="48" spans="1:16" s="2" customFormat="1">
      <c r="A48" s="1">
        <v>40662</v>
      </c>
      <c r="B48" s="4">
        <v>2.1103200000000002</v>
      </c>
      <c r="C48" s="4">
        <v>2.601769</v>
      </c>
      <c r="D48" s="4">
        <v>3.248875</v>
      </c>
      <c r="E48" s="4">
        <v>3.692415</v>
      </c>
      <c r="F48" s="4"/>
      <c r="G48" s="4">
        <v>1.030907</v>
      </c>
      <c r="H48" s="4">
        <v>1.9613320000000001</v>
      </c>
      <c r="I48" s="4">
        <v>3.3628719999999999</v>
      </c>
      <c r="J48" s="4">
        <v>4.401745</v>
      </c>
      <c r="M48" s="4">
        <f t="shared" si="3"/>
        <v>2.9133447500000003</v>
      </c>
      <c r="N48" s="4">
        <f t="shared" si="1"/>
        <v>1.73087825</v>
      </c>
      <c r="P48" s="4">
        <f t="shared" si="2"/>
        <v>7.9644967431970082E-2</v>
      </c>
    </row>
    <row r="49" spans="1:16" s="2" customFormat="1">
      <c r="A49" s="1">
        <v>40633</v>
      </c>
      <c r="B49" s="4">
        <v>2.1365080000000001</v>
      </c>
      <c r="C49" s="4">
        <v>2.667414</v>
      </c>
      <c r="D49" s="4">
        <v>3.4119100000000002</v>
      </c>
      <c r="E49" s="4">
        <v>3.8077559999999999</v>
      </c>
      <c r="F49" s="4"/>
      <c r="G49" s="4">
        <v>1.2684500000000001</v>
      </c>
      <c r="H49" s="4">
        <v>2.2110850000000002</v>
      </c>
      <c r="I49" s="4">
        <v>3.536448</v>
      </c>
      <c r="J49" s="4">
        <v>4.4949649999999997</v>
      </c>
      <c r="M49" s="4">
        <f t="shared" si="3"/>
        <v>3.005897</v>
      </c>
      <c r="N49" s="4">
        <f t="shared" si="1"/>
        <v>2.2362012500000001</v>
      </c>
      <c r="P49" s="4">
        <f t="shared" si="2"/>
        <v>3.1768382372185704E-2</v>
      </c>
    </row>
    <row r="50" spans="1:16" s="2" customFormat="1">
      <c r="A50" s="1">
        <v>40602</v>
      </c>
      <c r="B50" s="4">
        <v>1.819512</v>
      </c>
      <c r="C50" s="4">
        <v>2.3870309999999999</v>
      </c>
      <c r="D50" s="4">
        <v>3.2288139999999999</v>
      </c>
      <c r="E50" s="4">
        <v>3.6021399999999999</v>
      </c>
      <c r="F50" s="4"/>
      <c r="G50" s="4">
        <v>1.1693519999999999</v>
      </c>
      <c r="H50" s="4">
        <v>2.1153680000000001</v>
      </c>
      <c r="I50" s="4">
        <v>3.4833069999999999</v>
      </c>
      <c r="J50" s="4">
        <v>4.4774279999999997</v>
      </c>
      <c r="M50" s="4">
        <f t="shared" si="3"/>
        <v>2.75937425</v>
      </c>
      <c r="N50" s="4">
        <f t="shared" si="1"/>
        <v>2.0768439999999999</v>
      </c>
      <c r="P50" s="4">
        <f t="shared" si="2"/>
        <v>-8.2013039701626503E-2</v>
      </c>
    </row>
    <row r="51" spans="1:16" s="2" customFormat="1">
      <c r="A51" s="1">
        <v>40574</v>
      </c>
      <c r="B51" s="4">
        <v>1.7670710000000001</v>
      </c>
      <c r="C51" s="4">
        <v>2.393526</v>
      </c>
      <c r="D51" s="4">
        <v>3.2154199999999999</v>
      </c>
      <c r="E51" s="4">
        <v>3.5845220000000002</v>
      </c>
      <c r="F51" s="4"/>
      <c r="G51" s="4">
        <v>0.96027099999999999</v>
      </c>
      <c r="H51" s="4">
        <v>1.9450639999999999</v>
      </c>
      <c r="I51" s="4">
        <v>3.489538</v>
      </c>
      <c r="J51" s="4">
        <v>4.5625499999999999</v>
      </c>
      <c r="M51" s="4">
        <f t="shared" si="3"/>
        <v>2.7401347500000002</v>
      </c>
      <c r="N51" s="4">
        <f t="shared" si="1"/>
        <v>2.1269130000000001</v>
      </c>
      <c r="P51" s="4">
        <f t="shared" si="2"/>
        <v>-6.9724141261374223E-3</v>
      </c>
    </row>
    <row r="52" spans="1:16" s="2" customFormat="1">
      <c r="A52" s="1">
        <v>40543</v>
      </c>
      <c r="B52" s="4">
        <v>1.20678</v>
      </c>
      <c r="C52" s="4">
        <v>1.9725820000000001</v>
      </c>
      <c r="D52" s="4">
        <v>3.0264160000000002</v>
      </c>
      <c r="E52" s="4">
        <v>3.4416950000000002</v>
      </c>
      <c r="F52" s="4"/>
      <c r="G52" s="4">
        <v>1.027577</v>
      </c>
      <c r="H52" s="4">
        <v>1.986534</v>
      </c>
      <c r="I52" s="4">
        <v>3.4450799999999999</v>
      </c>
      <c r="J52" s="4">
        <v>4.3386959999999997</v>
      </c>
      <c r="M52" s="4">
        <f t="shared" si="3"/>
        <v>2.4118682500000004</v>
      </c>
      <c r="N52" s="4">
        <f t="shared" si="1"/>
        <v>2.6428859999999998</v>
      </c>
      <c r="P52" s="4">
        <f t="shared" si="2"/>
        <v>-0.11979940037620404</v>
      </c>
    </row>
    <row r="53" spans="1:16" s="2" customFormat="1">
      <c r="A53" s="1">
        <v>40512</v>
      </c>
      <c r="B53" s="4">
        <v>1.1251519999999999</v>
      </c>
      <c r="C53" s="4">
        <v>1.7558100000000001</v>
      </c>
      <c r="D53" s="4">
        <v>2.7454559999999999</v>
      </c>
      <c r="E53" s="4">
        <v>3.1362999999999999</v>
      </c>
      <c r="F53" s="4"/>
      <c r="G53" s="4">
        <v>0.73003099999999999</v>
      </c>
      <c r="H53" s="4">
        <v>1.4641109999999999</v>
      </c>
      <c r="I53" s="4">
        <v>2.9190610000000001</v>
      </c>
      <c r="J53" s="4">
        <v>4.0982589999999997</v>
      </c>
      <c r="M53" s="4">
        <f t="shared" si="3"/>
        <v>2.1906794999999999</v>
      </c>
      <c r="N53" s="4">
        <f t="shared" si="1"/>
        <v>2.6361732500000001</v>
      </c>
      <c r="P53" s="4">
        <f t="shared" si="2"/>
        <v>-9.1708471223500898E-2</v>
      </c>
    </row>
    <row r="54" spans="1:16" s="2" customFormat="1">
      <c r="A54" s="1">
        <v>40480</v>
      </c>
      <c r="B54" s="4">
        <v>1.2351350000000001</v>
      </c>
      <c r="C54" s="4">
        <v>1.7521389999999999</v>
      </c>
      <c r="D54" s="4">
        <v>2.5999690000000002</v>
      </c>
      <c r="E54" s="4">
        <v>3.0308290000000002</v>
      </c>
      <c r="F54" s="4"/>
      <c r="G54" s="4">
        <v>0.50500699999999998</v>
      </c>
      <c r="H54" s="4">
        <v>1.2168209999999999</v>
      </c>
      <c r="I54" s="4">
        <v>2.6896599999999999</v>
      </c>
      <c r="J54" s="4">
        <v>4.035685</v>
      </c>
      <c r="M54" s="4">
        <f t="shared" si="3"/>
        <v>2.1545180000000004</v>
      </c>
      <c r="N54" s="4">
        <f t="shared" si="1"/>
        <v>2.7662887500000002</v>
      </c>
      <c r="P54" s="4">
        <f t="shared" si="2"/>
        <v>-1.6506978770741917E-2</v>
      </c>
    </row>
    <row r="55" spans="1:16" s="2" customFormat="1">
      <c r="A55" s="1">
        <v>40451</v>
      </c>
      <c r="B55" s="4">
        <v>1.02223</v>
      </c>
      <c r="C55" s="4">
        <v>1.51234</v>
      </c>
      <c r="D55" s="4">
        <v>2.3549929999999999</v>
      </c>
      <c r="E55" s="4">
        <v>2.8849689999999999</v>
      </c>
      <c r="F55" s="4"/>
      <c r="G55" s="4">
        <v>0.64294099999999998</v>
      </c>
      <c r="H55" s="4">
        <v>1.3012079999999999</v>
      </c>
      <c r="I55" s="4">
        <v>2.6224310000000002</v>
      </c>
      <c r="J55" s="4">
        <v>3.7220529999999998</v>
      </c>
      <c r="M55" s="4">
        <f t="shared" si="3"/>
        <v>1.9436329999999999</v>
      </c>
      <c r="N55" s="4">
        <f t="shared" si="1"/>
        <v>2.9869604999999999</v>
      </c>
      <c r="P55" s="4">
        <f t="shared" si="2"/>
        <v>-9.7880361175910521E-2</v>
      </c>
    </row>
    <row r="56" spans="1:16" s="2" customFormat="1">
      <c r="A56" s="1">
        <v>40421</v>
      </c>
      <c r="B56" s="4">
        <v>0.77729800000000004</v>
      </c>
      <c r="C56" s="4">
        <v>1.3074030000000001</v>
      </c>
      <c r="D56" s="4">
        <v>2.1740469999999998</v>
      </c>
      <c r="E56" s="4">
        <v>2.6647650000000001</v>
      </c>
      <c r="F56" s="4"/>
      <c r="G56" s="4">
        <v>0.70867400000000003</v>
      </c>
      <c r="H56" s="4">
        <v>1.368878</v>
      </c>
      <c r="I56" s="4">
        <v>2.593334</v>
      </c>
      <c r="J56" s="4">
        <v>3.564883</v>
      </c>
      <c r="M56" s="4">
        <f t="shared" si="3"/>
        <v>1.73087825</v>
      </c>
      <c r="N56" s="4">
        <f t="shared" si="1"/>
        <v>2.7654810000000003</v>
      </c>
      <c r="P56" s="4">
        <f t="shared" si="2"/>
        <v>-0.10946240879836883</v>
      </c>
    </row>
    <row r="57" spans="1:16" s="2" customFormat="1">
      <c r="A57" s="1">
        <v>40389</v>
      </c>
      <c r="B57" s="4">
        <v>1.0866229999999999</v>
      </c>
      <c r="C57" s="4">
        <v>1.7426900000000001</v>
      </c>
      <c r="D57" s="4">
        <v>2.7590270000000001</v>
      </c>
      <c r="E57" s="4">
        <v>3.356465</v>
      </c>
      <c r="F57" s="4"/>
      <c r="G57" s="4">
        <v>0.79899699999999996</v>
      </c>
      <c r="H57" s="4">
        <v>1.6299859999999999</v>
      </c>
      <c r="I57" s="4">
        <v>3.0000939999999998</v>
      </c>
      <c r="J57" s="4">
        <v>3.9833219999999998</v>
      </c>
      <c r="M57" s="4">
        <f t="shared" si="3"/>
        <v>2.2362012500000001</v>
      </c>
      <c r="N57" s="4">
        <f t="shared" si="1"/>
        <v>2.8995252499999999</v>
      </c>
      <c r="P57" s="4">
        <f t="shared" si="2"/>
        <v>0.29194601064517406</v>
      </c>
    </row>
    <row r="58" spans="1:16" s="2" customFormat="1">
      <c r="A58" s="1">
        <v>40359</v>
      </c>
      <c r="B58" s="4">
        <v>0.85152899999999998</v>
      </c>
      <c r="C58" s="4">
        <v>1.50925</v>
      </c>
      <c r="D58" s="4">
        <v>2.6715710000000001</v>
      </c>
      <c r="E58" s="4">
        <v>3.275026</v>
      </c>
      <c r="F58" s="4"/>
      <c r="G58" s="4">
        <v>1.015244</v>
      </c>
      <c r="H58" s="4">
        <v>1.8292219999999999</v>
      </c>
      <c r="I58" s="4">
        <v>3.1134680000000001</v>
      </c>
      <c r="J58" s="4">
        <v>3.912585</v>
      </c>
      <c r="M58" s="4">
        <f t="shared" si="3"/>
        <v>2.0768439999999999</v>
      </c>
      <c r="N58" s="4">
        <f t="shared" si="1"/>
        <v>2.8605480000000001</v>
      </c>
      <c r="P58" s="4">
        <f t="shared" si="2"/>
        <v>-7.1262481406805495E-2</v>
      </c>
    </row>
    <row r="59" spans="1:16" s="2" customFormat="1">
      <c r="A59" s="1">
        <v>40329</v>
      </c>
      <c r="B59" s="4">
        <v>0.83745199999999997</v>
      </c>
      <c r="C59" s="4">
        <v>1.594106</v>
      </c>
      <c r="D59" s="4">
        <v>2.712672</v>
      </c>
      <c r="E59" s="4">
        <v>3.3634219999999999</v>
      </c>
      <c r="F59" s="4"/>
      <c r="G59" s="4" t="s">
        <v>1</v>
      </c>
      <c r="H59" s="4" t="s">
        <v>1</v>
      </c>
      <c r="I59" s="4" t="s">
        <v>1</v>
      </c>
      <c r="J59" s="4" t="s">
        <v>1</v>
      </c>
      <c r="M59" s="4">
        <f t="shared" si="3"/>
        <v>2.1269130000000001</v>
      </c>
      <c r="N59" s="4">
        <f t="shared" si="1"/>
        <v>2.9201947500000003</v>
      </c>
      <c r="P59" s="4">
        <f t="shared" si="2"/>
        <v>2.4108214194229389E-2</v>
      </c>
    </row>
    <row r="60" spans="1:16" s="2" customFormat="1">
      <c r="A60" s="1">
        <v>40268</v>
      </c>
      <c r="B60" s="4">
        <v>1.3970670000000001</v>
      </c>
      <c r="C60" s="4">
        <v>2.1667519999999998</v>
      </c>
      <c r="D60" s="4">
        <v>3.1870349999999998</v>
      </c>
      <c r="E60" s="4">
        <v>3.8206899999999999</v>
      </c>
      <c r="F60" s="4"/>
      <c r="G60" s="4">
        <v>1.5777650000000001</v>
      </c>
      <c r="H60" s="4">
        <v>2.56779</v>
      </c>
      <c r="I60" s="4">
        <v>3.9477159999999998</v>
      </c>
      <c r="J60" s="4">
        <v>4.6953170000000002</v>
      </c>
      <c r="M60" s="4">
        <f>AVERAGE(B60:E60)</f>
        <v>2.6428859999999998</v>
      </c>
      <c r="N60" s="4">
        <f t="shared" si="1"/>
        <v>2.9312032499999998</v>
      </c>
      <c r="P60" s="4">
        <f>(M60 - M59)/M59</f>
        <v>0.24259243325890611</v>
      </c>
    </row>
    <row r="61" spans="1:16" s="2" customFormat="1">
      <c r="A61" s="1">
        <v>40235</v>
      </c>
      <c r="B61" s="4">
        <v>1.371807</v>
      </c>
      <c r="C61" s="4">
        <v>2.1505700000000001</v>
      </c>
      <c r="D61" s="4">
        <v>3.1854650000000002</v>
      </c>
      <c r="E61" s="4">
        <v>3.8368509999999998</v>
      </c>
      <c r="F61" s="4"/>
      <c r="G61" s="4">
        <v>1.3032220000000001</v>
      </c>
      <c r="H61" s="4">
        <v>2.2843209999999998</v>
      </c>
      <c r="I61" s="4">
        <v>3.7573590000000001</v>
      </c>
      <c r="J61" s="4">
        <v>4.5015020000000003</v>
      </c>
      <c r="M61" s="4">
        <f t="shared" si="3"/>
        <v>2.6361732500000001</v>
      </c>
      <c r="N61" s="4">
        <f t="shared" si="1"/>
        <v>3.0386570000000002</v>
      </c>
      <c r="P61" s="4">
        <f>(M61 - M60)/M60</f>
        <v>-2.5399317261507732E-3</v>
      </c>
    </row>
    <row r="62" spans="1:16" s="2" customFormat="1">
      <c r="A62" s="1">
        <v>40207</v>
      </c>
      <c r="B62" s="4">
        <v>1.5839449999999999</v>
      </c>
      <c r="C62" s="4">
        <v>2.2954460000000001</v>
      </c>
      <c r="D62" s="4">
        <v>3.2678970000000001</v>
      </c>
      <c r="E62" s="4">
        <v>3.9178670000000002</v>
      </c>
      <c r="F62" s="4"/>
      <c r="G62" s="4">
        <v>1.346082</v>
      </c>
      <c r="H62" s="4">
        <v>2.3480159999999999</v>
      </c>
      <c r="I62" s="4">
        <v>3.7523789999999999</v>
      </c>
      <c r="J62" s="4">
        <v>4.4850190000000003</v>
      </c>
      <c r="M62" s="4">
        <f>AVERAGE(B62:E62)</f>
        <v>2.7662887500000002</v>
      </c>
      <c r="N62" s="4">
        <f t="shared" si="1"/>
        <v>3.1823724999999996</v>
      </c>
      <c r="P62" s="4">
        <f t="shared" si="2"/>
        <v>4.9357719565662102E-2</v>
      </c>
    </row>
    <row r="63" spans="1:16" s="2" customFormat="1">
      <c r="A63" s="1">
        <v>40178</v>
      </c>
      <c r="B63" s="4">
        <v>1.835933</v>
      </c>
      <c r="C63" s="4">
        <v>2.544759</v>
      </c>
      <c r="D63" s="4">
        <v>3.455781</v>
      </c>
      <c r="E63" s="4">
        <v>4.1113689999999998</v>
      </c>
      <c r="F63" s="4"/>
      <c r="G63" s="4">
        <v>1.673513</v>
      </c>
      <c r="H63" s="4">
        <v>2.64235</v>
      </c>
      <c r="I63" s="4">
        <v>4.0071029999999999</v>
      </c>
      <c r="J63" s="4">
        <v>4.6059299999999999</v>
      </c>
      <c r="M63" s="4">
        <f t="shared" si="3"/>
        <v>2.9869604999999999</v>
      </c>
      <c r="N63" s="4">
        <f t="shared" si="1"/>
        <v>2.8889724999999999</v>
      </c>
      <c r="P63" s="4">
        <f t="shared" si="2"/>
        <v>7.9771770029430117E-2</v>
      </c>
    </row>
    <row r="64" spans="1:16" s="2" customFormat="1">
      <c r="A64" s="1">
        <v>40147</v>
      </c>
      <c r="B64" s="4">
        <v>1.6750529999999999</v>
      </c>
      <c r="C64" s="4">
        <v>2.3244099999999999</v>
      </c>
      <c r="D64" s="4">
        <v>3.1844290000000002</v>
      </c>
      <c r="E64" s="4">
        <v>3.8780320000000001</v>
      </c>
      <c r="F64" s="4"/>
      <c r="G64" s="4">
        <v>1.0772090000000001</v>
      </c>
      <c r="H64" s="4">
        <v>1.976583</v>
      </c>
      <c r="I64" s="4">
        <v>3.3832409999999999</v>
      </c>
      <c r="J64" s="4">
        <v>4.1992580000000004</v>
      </c>
      <c r="M64" s="4">
        <f t="shared" si="3"/>
        <v>2.7654810000000003</v>
      </c>
      <c r="N64" s="4">
        <f t="shared" si="1"/>
        <v>2.7429570000000001</v>
      </c>
      <c r="P64" s="4">
        <f t="shared" si="2"/>
        <v>-7.414878770576297E-2</v>
      </c>
    </row>
    <row r="65" spans="1:16" s="2" customFormat="1">
      <c r="A65" s="1">
        <v>40116</v>
      </c>
      <c r="B65" s="4">
        <v>1.803086</v>
      </c>
      <c r="C65" s="4">
        <v>2.488521</v>
      </c>
      <c r="D65" s="4">
        <v>3.3171170000000001</v>
      </c>
      <c r="E65" s="4">
        <v>3.9893770000000002</v>
      </c>
      <c r="F65" s="4"/>
      <c r="G65" s="4">
        <v>1.4122920000000001</v>
      </c>
      <c r="H65" s="4">
        <v>2.3036159999999999</v>
      </c>
      <c r="I65" s="4">
        <v>3.5898680000000001</v>
      </c>
      <c r="J65" s="4">
        <v>4.2095900000000004</v>
      </c>
      <c r="M65" s="4">
        <f t="shared" si="3"/>
        <v>2.8995252499999999</v>
      </c>
      <c r="N65" s="4">
        <f t="shared" si="1"/>
        <v>2.7750634999999999</v>
      </c>
      <c r="P65" s="4">
        <f t="shared" si="2"/>
        <v>4.8470501153325456E-2</v>
      </c>
    </row>
    <row r="66" spans="1:16" s="2" customFormat="1">
      <c r="A66" s="1">
        <v>40086</v>
      </c>
      <c r="B66" s="4">
        <v>1.7645569999999999</v>
      </c>
      <c r="C66" s="4">
        <v>2.4629129999999999</v>
      </c>
      <c r="D66" s="4">
        <v>3.2782</v>
      </c>
      <c r="E66" s="4">
        <v>3.9365220000000001</v>
      </c>
      <c r="F66" s="4"/>
      <c r="G66" s="4">
        <v>1.4194340000000001</v>
      </c>
      <c r="H66" s="4">
        <v>2.2854109999999999</v>
      </c>
      <c r="I66" s="4">
        <v>3.5601219999999998</v>
      </c>
      <c r="J66" s="4">
        <v>4.0354299999999999</v>
      </c>
      <c r="M66" s="4">
        <f t="shared" ref="M66:M129" si="4">AVERAGE(B66:E66)</f>
        <v>2.8605480000000001</v>
      </c>
      <c r="N66" s="4">
        <f t="shared" si="1"/>
        <v>2.955254</v>
      </c>
      <c r="P66" s="4">
        <f t="shared" si="2"/>
        <v>-1.3442631685997511E-2</v>
      </c>
    </row>
    <row r="67" spans="1:16" s="2" customFormat="1">
      <c r="A67" s="1">
        <v>40056</v>
      </c>
      <c r="B67" s="4">
        <v>1.8607400000000001</v>
      </c>
      <c r="C67" s="4">
        <v>2.5442300000000002</v>
      </c>
      <c r="D67" s="4">
        <v>3.3069549999999999</v>
      </c>
      <c r="E67" s="4">
        <v>3.9688539999999999</v>
      </c>
      <c r="F67" s="4"/>
      <c r="G67" s="4">
        <v>1.464718</v>
      </c>
      <c r="H67" s="4">
        <v>2.3712800000000001</v>
      </c>
      <c r="I67" s="4">
        <v>3.7242920000000002</v>
      </c>
      <c r="J67" s="4">
        <v>4.1831950000000004</v>
      </c>
      <c r="M67" s="4">
        <f t="shared" si="4"/>
        <v>2.9201947500000003</v>
      </c>
      <c r="N67" s="4">
        <f t="shared" si="1"/>
        <v>2.7809115000000002</v>
      </c>
      <c r="P67" s="4">
        <f t="shared" ref="P67:P130" si="5">(M67 - M66)/M66</f>
        <v>2.0851511668393677E-2</v>
      </c>
    </row>
    <row r="68" spans="1:16" s="2" customFormat="1">
      <c r="A68" s="1">
        <v>40025</v>
      </c>
      <c r="B68" s="4">
        <v>1.8269089999999999</v>
      </c>
      <c r="C68" s="4">
        <v>2.5328219999999999</v>
      </c>
      <c r="D68" s="4">
        <v>3.3534820000000001</v>
      </c>
      <c r="E68" s="4">
        <v>4.0115999999999996</v>
      </c>
      <c r="F68" s="4"/>
      <c r="G68" s="4">
        <v>1.6068690000000001</v>
      </c>
      <c r="H68" s="4">
        <v>2.4964909999999998</v>
      </c>
      <c r="I68" s="4">
        <v>3.8273489999999999</v>
      </c>
      <c r="J68" s="4">
        <v>4.3040909999999997</v>
      </c>
      <c r="M68" s="4">
        <f t="shared" si="4"/>
        <v>2.9312032499999998</v>
      </c>
      <c r="N68" s="4">
        <f t="shared" ref="N68:N131" si="6">M76</f>
        <v>3.0707844999999998</v>
      </c>
      <c r="P68" s="4">
        <f t="shared" si="5"/>
        <v>3.7697828201353803E-3</v>
      </c>
    </row>
    <row r="69" spans="1:16" s="2" customFormat="1">
      <c r="A69" s="1">
        <v>39994</v>
      </c>
      <c r="B69" s="4">
        <v>1.8806240000000001</v>
      </c>
      <c r="C69" s="4">
        <v>2.6356989999999998</v>
      </c>
      <c r="D69" s="4">
        <v>3.4407320000000001</v>
      </c>
      <c r="E69" s="4">
        <v>4.1975730000000002</v>
      </c>
      <c r="F69" s="4"/>
      <c r="G69" s="4">
        <v>1.6112709999999999</v>
      </c>
      <c r="H69" s="4">
        <v>2.5372539999999999</v>
      </c>
      <c r="I69" s="4">
        <v>3.9040949999999999</v>
      </c>
      <c r="J69" s="4">
        <v>4.3095470000000002</v>
      </c>
      <c r="M69" s="4">
        <f t="shared" si="4"/>
        <v>3.0386570000000002</v>
      </c>
      <c r="N69" s="4">
        <f t="shared" si="6"/>
        <v>3.6717494999999998</v>
      </c>
      <c r="P69" s="4">
        <f t="shared" si="5"/>
        <v>3.6658580396975324E-2</v>
      </c>
    </row>
    <row r="70" spans="1:16" s="2" customFormat="1">
      <c r="A70" s="1">
        <v>39962</v>
      </c>
      <c r="B70" s="4">
        <v>1.9322710000000001</v>
      </c>
      <c r="C70" s="4">
        <v>2.7470880000000002</v>
      </c>
      <c r="D70" s="4">
        <v>3.6549140000000002</v>
      </c>
      <c r="E70" s="4">
        <v>4.3952169999999997</v>
      </c>
      <c r="F70" s="4"/>
      <c r="G70" s="4">
        <v>1.3701700000000001</v>
      </c>
      <c r="H70" s="4">
        <v>2.3224010000000002</v>
      </c>
      <c r="I70" s="4">
        <v>3.897837</v>
      </c>
      <c r="J70" s="4">
        <v>4.3515750000000004</v>
      </c>
      <c r="M70" s="4">
        <f t="shared" si="4"/>
        <v>3.1823724999999996</v>
      </c>
      <c r="N70" s="4">
        <f t="shared" si="6"/>
        <v>4.03809225</v>
      </c>
      <c r="P70" s="4">
        <f t="shared" si="5"/>
        <v>4.7295729659517158E-2</v>
      </c>
    </row>
    <row r="71" spans="1:16" s="2" customFormat="1">
      <c r="A71" s="1">
        <v>39933</v>
      </c>
      <c r="B71" s="4">
        <v>1.8219780000000001</v>
      </c>
      <c r="C71" s="4">
        <v>2.4527269999999999</v>
      </c>
      <c r="D71" s="4">
        <v>3.3361040000000002</v>
      </c>
      <c r="E71" s="4">
        <v>3.9450810000000001</v>
      </c>
      <c r="F71" s="4"/>
      <c r="G71" s="4">
        <v>1.3339890000000001</v>
      </c>
      <c r="H71" s="4">
        <v>2.0174599999999998</v>
      </c>
      <c r="I71" s="4">
        <v>3.5150800000000002</v>
      </c>
      <c r="J71" s="4">
        <v>4.0773900000000003</v>
      </c>
      <c r="M71" s="4">
        <f t="shared" si="4"/>
        <v>2.8889724999999999</v>
      </c>
      <c r="N71" s="4">
        <f t="shared" si="6"/>
        <v>4.2184020000000002</v>
      </c>
      <c r="P71" s="4">
        <f t="shared" si="5"/>
        <v>-9.2195366821451505E-2</v>
      </c>
    </row>
    <row r="72" spans="1:16" s="2" customFormat="1">
      <c r="A72" s="1">
        <v>39903</v>
      </c>
      <c r="B72" s="4">
        <v>1.6694150000000001</v>
      </c>
      <c r="C72" s="4">
        <v>2.3138559999999999</v>
      </c>
      <c r="D72" s="4">
        <v>3.1066910000000001</v>
      </c>
      <c r="E72" s="4">
        <v>3.881866</v>
      </c>
      <c r="F72" s="4"/>
      <c r="G72" s="4">
        <v>1.1313820000000001</v>
      </c>
      <c r="H72" s="4">
        <v>1.627016</v>
      </c>
      <c r="I72" s="4">
        <v>3.0617899999999998</v>
      </c>
      <c r="J72" s="4">
        <v>3.6358220000000001</v>
      </c>
      <c r="M72" s="4">
        <f t="shared" si="4"/>
        <v>2.7429570000000001</v>
      </c>
      <c r="N72" s="4">
        <f t="shared" si="6"/>
        <v>4.3955129999999993</v>
      </c>
      <c r="P72" s="4">
        <f t="shared" si="5"/>
        <v>-5.0542364110423295E-2</v>
      </c>
    </row>
    <row r="73" spans="1:16" s="2" customFormat="1">
      <c r="A73" s="1">
        <v>39871</v>
      </c>
      <c r="B73" s="4">
        <v>1.7255149999999999</v>
      </c>
      <c r="C73" s="4">
        <v>2.3542969999999999</v>
      </c>
      <c r="D73" s="4">
        <v>3.219306</v>
      </c>
      <c r="E73" s="4">
        <v>3.8011360000000001</v>
      </c>
      <c r="F73" s="4"/>
      <c r="G73" s="4">
        <v>1.408191</v>
      </c>
      <c r="H73" s="4">
        <v>1.987131</v>
      </c>
      <c r="I73" s="4">
        <v>3.5345810000000002</v>
      </c>
      <c r="J73" s="4">
        <v>3.787236</v>
      </c>
      <c r="M73" s="4">
        <f t="shared" si="4"/>
        <v>2.7750634999999999</v>
      </c>
      <c r="N73" s="4">
        <f t="shared" si="6"/>
        <v>4.6865692499999998</v>
      </c>
      <c r="P73" s="4">
        <f t="shared" si="5"/>
        <v>1.1705068654010914E-2</v>
      </c>
    </row>
    <row r="74" spans="1:16" s="2" customFormat="1">
      <c r="A74" s="1">
        <v>39843</v>
      </c>
      <c r="B74" s="4">
        <v>1.945336</v>
      </c>
      <c r="C74" s="4">
        <v>2.574246</v>
      </c>
      <c r="D74" s="4">
        <v>3.4031210000000001</v>
      </c>
      <c r="E74" s="4">
        <v>3.8983129999999999</v>
      </c>
      <c r="F74" s="4"/>
      <c r="G74" s="4">
        <v>1.3127219999999999</v>
      </c>
      <c r="H74" s="4">
        <v>1.751873</v>
      </c>
      <c r="I74" s="4">
        <v>3.3732709999999999</v>
      </c>
      <c r="J74" s="4">
        <v>3.667106</v>
      </c>
      <c r="M74" s="4">
        <f t="shared" si="4"/>
        <v>2.955254</v>
      </c>
      <c r="N74" s="4">
        <f t="shared" si="6"/>
        <v>4.4691460000000003</v>
      </c>
      <c r="P74" s="4">
        <f t="shared" si="5"/>
        <v>6.4932027681528781E-2</v>
      </c>
    </row>
    <row r="75" spans="1:16" s="2" customFormat="1">
      <c r="A75" s="1">
        <v>39813</v>
      </c>
      <c r="B75" s="4">
        <v>2.0678480000000001</v>
      </c>
      <c r="C75" s="4">
        <v>2.437449</v>
      </c>
      <c r="D75" s="4">
        <v>3.0649609999999998</v>
      </c>
      <c r="E75" s="4">
        <v>3.553388</v>
      </c>
      <c r="F75" s="4"/>
      <c r="G75" s="4">
        <v>1.044354</v>
      </c>
      <c r="H75" s="4">
        <v>1.361866</v>
      </c>
      <c r="I75" s="4">
        <v>2.692815</v>
      </c>
      <c r="J75" s="4">
        <v>2.6877279999999999</v>
      </c>
      <c r="M75" s="4">
        <f t="shared" si="4"/>
        <v>2.7809115000000002</v>
      </c>
      <c r="N75" s="4">
        <f t="shared" si="6"/>
        <v>4.12907475</v>
      </c>
      <c r="P75" s="4">
        <f t="shared" si="5"/>
        <v>-5.8994083080506729E-2</v>
      </c>
    </row>
    <row r="76" spans="1:16" s="2" customFormat="1">
      <c r="A76" s="1">
        <v>39780</v>
      </c>
      <c r="B76" s="4">
        <v>2.4038900000000001</v>
      </c>
      <c r="C76" s="4">
        <v>2.7502689999999999</v>
      </c>
      <c r="D76" s="4">
        <v>3.3723299999999998</v>
      </c>
      <c r="E76" s="4">
        <v>3.7566489999999999</v>
      </c>
      <c r="F76" s="4"/>
      <c r="G76" s="4">
        <v>1.1721250000000001</v>
      </c>
      <c r="H76" s="4">
        <v>1.7444900000000001</v>
      </c>
      <c r="I76" s="4">
        <v>3.416407</v>
      </c>
      <c r="J76" s="4">
        <v>3.5392899999999998</v>
      </c>
      <c r="M76" s="4">
        <f t="shared" si="4"/>
        <v>3.0707844999999998</v>
      </c>
      <c r="N76" s="4">
        <f t="shared" si="6"/>
        <v>3.9149944999999997</v>
      </c>
      <c r="P76" s="4">
        <f t="shared" si="5"/>
        <v>0.10423668642457683</v>
      </c>
    </row>
    <row r="77" spans="1:16" s="2" customFormat="1">
      <c r="A77" s="1">
        <v>39752</v>
      </c>
      <c r="B77" s="4">
        <v>2.8725360000000002</v>
      </c>
      <c r="C77" s="4">
        <v>3.3347190000000002</v>
      </c>
      <c r="D77" s="4">
        <v>4.0249350000000002</v>
      </c>
      <c r="E77" s="4">
        <v>4.4548079999999999</v>
      </c>
      <c r="F77" s="4"/>
      <c r="G77" s="4">
        <v>1.6679729999999999</v>
      </c>
      <c r="H77" s="4">
        <v>2.6951779999999999</v>
      </c>
      <c r="I77" s="4">
        <v>4.586093</v>
      </c>
      <c r="J77" s="4">
        <v>4.364655</v>
      </c>
      <c r="M77" s="4">
        <f t="shared" si="4"/>
        <v>3.6717494999999998</v>
      </c>
      <c r="N77" s="4">
        <f t="shared" si="6"/>
        <v>3.7324599999999997</v>
      </c>
      <c r="P77" s="4">
        <f t="shared" si="5"/>
        <v>0.19570406194247758</v>
      </c>
    </row>
    <row r="78" spans="1:16" s="2" customFormat="1">
      <c r="A78" s="1">
        <v>39721</v>
      </c>
      <c r="B78" s="4">
        <v>3.6544780000000001</v>
      </c>
      <c r="C78" s="4">
        <v>3.7981379999999998</v>
      </c>
      <c r="D78" s="4">
        <v>4.0987460000000002</v>
      </c>
      <c r="E78" s="4">
        <v>4.6010070000000001</v>
      </c>
      <c r="F78" s="4"/>
      <c r="G78" s="4">
        <v>2.250102</v>
      </c>
      <c r="H78" s="4">
        <v>2.9569359999999998</v>
      </c>
      <c r="I78" s="4">
        <v>4.0993500000000003</v>
      </c>
      <c r="J78" s="4">
        <v>4.3096740000000002</v>
      </c>
      <c r="M78" s="4">
        <f t="shared" si="4"/>
        <v>4.03809225</v>
      </c>
      <c r="N78" s="4">
        <f t="shared" si="6"/>
        <v>3.83916075</v>
      </c>
      <c r="P78" s="4">
        <f t="shared" si="5"/>
        <v>9.9773350551283599E-2</v>
      </c>
    </row>
    <row r="79" spans="1:16" s="2" customFormat="1">
      <c r="A79" s="1">
        <v>39689</v>
      </c>
      <c r="B79" s="4">
        <v>4.0470610000000002</v>
      </c>
      <c r="C79" s="4">
        <v>4.0772969999999997</v>
      </c>
      <c r="D79" s="4">
        <v>4.1957649999999997</v>
      </c>
      <c r="E79" s="4">
        <v>4.5534850000000002</v>
      </c>
      <c r="F79" s="4"/>
      <c r="G79" s="4">
        <v>2.6063450000000001</v>
      </c>
      <c r="H79" s="4">
        <v>3.0278309999999999</v>
      </c>
      <c r="I79" s="4">
        <v>4.003425</v>
      </c>
      <c r="J79" s="4">
        <v>4.4096780000000004</v>
      </c>
      <c r="M79" s="4">
        <f t="shared" si="4"/>
        <v>4.2184020000000002</v>
      </c>
      <c r="N79" s="4">
        <f t="shared" si="6"/>
        <v>4.3042414999999998</v>
      </c>
      <c r="P79" s="4">
        <f t="shared" si="5"/>
        <v>4.4652211697243954E-2</v>
      </c>
    </row>
    <row r="80" spans="1:16" s="2" customFormat="1">
      <c r="A80" s="1">
        <v>39660</v>
      </c>
      <c r="B80" s="4">
        <v>4.2550299999999996</v>
      </c>
      <c r="C80" s="4">
        <v>4.2794869999999996</v>
      </c>
      <c r="D80" s="4">
        <v>4.3873530000000001</v>
      </c>
      <c r="E80" s="4">
        <v>4.6601819999999998</v>
      </c>
      <c r="F80" s="4"/>
      <c r="G80" s="4">
        <v>2.7434460000000001</v>
      </c>
      <c r="H80" s="4">
        <v>3.2026910000000002</v>
      </c>
      <c r="I80" s="4">
        <v>4.1464569999999998</v>
      </c>
      <c r="J80" s="4">
        <v>4.6085940000000001</v>
      </c>
      <c r="M80" s="4">
        <f t="shared" si="4"/>
        <v>4.3955129999999993</v>
      </c>
      <c r="N80" s="4">
        <f t="shared" si="6"/>
        <v>4.1294130000000004</v>
      </c>
      <c r="P80" s="4">
        <f t="shared" si="5"/>
        <v>4.1985329989886959E-2</v>
      </c>
    </row>
    <row r="81" spans="1:16" s="2" customFormat="1">
      <c r="A81" s="1">
        <v>39629</v>
      </c>
      <c r="B81" s="4">
        <v>4.6452289999999996</v>
      </c>
      <c r="C81" s="4">
        <v>4.627955</v>
      </c>
      <c r="D81" s="4">
        <v>4.6269939999999998</v>
      </c>
      <c r="E81" s="4">
        <v>4.8460989999999997</v>
      </c>
      <c r="F81" s="4"/>
      <c r="G81" s="4">
        <v>2.8943319999999999</v>
      </c>
      <c r="H81" s="4">
        <v>3.2892929999999998</v>
      </c>
      <c r="I81" s="4">
        <v>4.17042</v>
      </c>
      <c r="J81" s="4">
        <v>4.5320980000000004</v>
      </c>
      <c r="M81" s="4">
        <f t="shared" si="4"/>
        <v>4.6865692499999998</v>
      </c>
      <c r="N81" s="4">
        <f t="shared" si="6"/>
        <v>4.2585525000000004</v>
      </c>
      <c r="P81" s="4">
        <f t="shared" si="5"/>
        <v>6.6216673685187716E-2</v>
      </c>
    </row>
    <row r="82" spans="1:16" s="2" customFormat="1">
      <c r="A82" s="1">
        <v>39598</v>
      </c>
      <c r="B82" s="4">
        <v>4.3171939999999998</v>
      </c>
      <c r="C82" s="4">
        <v>4.3127570000000004</v>
      </c>
      <c r="D82" s="4">
        <v>4.4520109999999997</v>
      </c>
      <c r="E82" s="4">
        <v>4.7946220000000004</v>
      </c>
      <c r="F82" s="4"/>
      <c r="G82" s="4">
        <v>2.944385</v>
      </c>
      <c r="H82" s="4">
        <v>3.367572</v>
      </c>
      <c r="I82" s="4">
        <v>4.2854950000000001</v>
      </c>
      <c r="J82" s="4">
        <v>4.6832669999999998</v>
      </c>
      <c r="M82" s="4">
        <f t="shared" si="4"/>
        <v>4.4691460000000003</v>
      </c>
      <c r="N82" s="4">
        <f t="shared" si="6"/>
        <v>4.3043887499999993</v>
      </c>
      <c r="P82" s="4">
        <f t="shared" si="5"/>
        <v>-4.6392838428664963E-2</v>
      </c>
    </row>
    <row r="83" spans="1:16" s="2" customFormat="1">
      <c r="A83" s="1">
        <v>39568</v>
      </c>
      <c r="B83" s="4">
        <v>3.79983</v>
      </c>
      <c r="C83" s="4">
        <v>3.91405</v>
      </c>
      <c r="D83" s="4">
        <v>4.1912520000000004</v>
      </c>
      <c r="E83" s="4">
        <v>4.611167</v>
      </c>
      <c r="F83" s="4"/>
      <c r="G83" s="4">
        <v>2.4911660000000002</v>
      </c>
      <c r="H83" s="4">
        <v>2.9874040000000002</v>
      </c>
      <c r="I83" s="4">
        <v>4.0033859999999999</v>
      </c>
      <c r="J83" s="4">
        <v>4.4858229999999999</v>
      </c>
      <c r="M83" s="4">
        <f t="shared" si="4"/>
        <v>4.12907475</v>
      </c>
      <c r="N83" s="4">
        <f t="shared" si="6"/>
        <v>4.2383472499999995</v>
      </c>
      <c r="P83" s="4">
        <f t="shared" si="5"/>
        <v>-7.6093117119020115E-2</v>
      </c>
    </row>
    <row r="84" spans="1:16" s="2" customFormat="1">
      <c r="A84" s="1">
        <v>39538</v>
      </c>
      <c r="B84" s="4">
        <v>3.5060880000000001</v>
      </c>
      <c r="C84" s="4">
        <v>3.6174569999999999</v>
      </c>
      <c r="D84" s="4">
        <v>3.9946109999999999</v>
      </c>
      <c r="E84" s="4">
        <v>4.5418219999999998</v>
      </c>
      <c r="F84" s="4"/>
      <c r="G84" s="4">
        <v>1.9951620000000001</v>
      </c>
      <c r="H84" s="4">
        <v>2.3904339999999999</v>
      </c>
      <c r="I84" s="4">
        <v>3.6678999999999999</v>
      </c>
      <c r="J84" s="4">
        <v>4.2986880000000003</v>
      </c>
      <c r="M84" s="4">
        <f t="shared" si="4"/>
        <v>3.9149944999999997</v>
      </c>
      <c r="N84" s="4">
        <f t="shared" si="6"/>
        <v>4.3686517499999997</v>
      </c>
      <c r="P84" s="4">
        <f t="shared" si="5"/>
        <v>-5.184702698831023E-2</v>
      </c>
    </row>
    <row r="85" spans="1:16" s="2" customFormat="1">
      <c r="A85" s="1">
        <v>39507</v>
      </c>
      <c r="B85" s="4">
        <v>3.1599499999999998</v>
      </c>
      <c r="C85" s="4">
        <v>3.4131559999999999</v>
      </c>
      <c r="D85" s="4">
        <v>3.9140229999999998</v>
      </c>
      <c r="E85" s="4">
        <v>4.4427110000000001</v>
      </c>
      <c r="F85" s="4"/>
      <c r="G85" s="4">
        <v>1.8518969999999999</v>
      </c>
      <c r="H85" s="4">
        <v>2.498996</v>
      </c>
      <c r="I85" s="4">
        <v>3.7586080000000002</v>
      </c>
      <c r="J85" s="4">
        <v>4.4146640000000001</v>
      </c>
      <c r="M85" s="4">
        <f t="shared" si="4"/>
        <v>3.7324599999999997</v>
      </c>
      <c r="N85" s="4">
        <f t="shared" si="6"/>
        <v>4.5898950000000003</v>
      </c>
      <c r="P85" s="4">
        <f t="shared" si="5"/>
        <v>-4.662445885939305E-2</v>
      </c>
    </row>
    <row r="86" spans="1:16" s="2" customFormat="1">
      <c r="A86" s="1">
        <v>39478</v>
      </c>
      <c r="B86" s="4">
        <v>3.403931</v>
      </c>
      <c r="C86" s="4">
        <v>3.5804459999999998</v>
      </c>
      <c r="D86" s="4">
        <v>3.9452069999999999</v>
      </c>
      <c r="E86" s="4">
        <v>4.4270589999999999</v>
      </c>
      <c r="F86" s="4"/>
      <c r="G86" s="4">
        <v>2.2162350000000002</v>
      </c>
      <c r="H86" s="4">
        <v>2.8236490000000001</v>
      </c>
      <c r="I86" s="4">
        <v>3.811077</v>
      </c>
      <c r="J86" s="4">
        <v>4.3508120000000003</v>
      </c>
      <c r="M86" s="4">
        <f t="shared" si="4"/>
        <v>3.83916075</v>
      </c>
      <c r="N86" s="4">
        <f t="shared" si="6"/>
        <v>4.4460212499999994</v>
      </c>
      <c r="P86" s="4">
        <f t="shared" si="5"/>
        <v>2.858724540919403E-2</v>
      </c>
    </row>
    <row r="87" spans="1:16" s="2" customFormat="1">
      <c r="A87" s="1">
        <v>39447</v>
      </c>
      <c r="B87" s="4">
        <v>4.0801819999999998</v>
      </c>
      <c r="C87" s="4">
        <v>4.171297</v>
      </c>
      <c r="D87" s="4">
        <v>4.3546269999999998</v>
      </c>
      <c r="E87" s="4">
        <v>4.6108599999999997</v>
      </c>
      <c r="F87" s="4"/>
      <c r="G87" s="4">
        <v>3.082687</v>
      </c>
      <c r="H87" s="4">
        <v>3.4310109999999998</v>
      </c>
      <c r="I87" s="4">
        <v>4.1928660000000004</v>
      </c>
      <c r="J87" s="4">
        <v>4.4525870000000003</v>
      </c>
      <c r="M87" s="4">
        <f t="shared" si="4"/>
        <v>4.3042414999999998</v>
      </c>
      <c r="N87" s="4">
        <f t="shared" si="6"/>
        <v>4.1803212499999995</v>
      </c>
      <c r="P87" s="4">
        <f t="shared" si="5"/>
        <v>0.12114125463488337</v>
      </c>
    </row>
    <row r="88" spans="1:16" s="2" customFormat="1">
      <c r="A88" s="1">
        <v>39416</v>
      </c>
      <c r="B88" s="4">
        <v>3.8644150000000002</v>
      </c>
      <c r="C88" s="4">
        <v>3.961573</v>
      </c>
      <c r="D88" s="4">
        <v>4.1543510000000001</v>
      </c>
      <c r="E88" s="4">
        <v>4.5373130000000002</v>
      </c>
      <c r="F88" s="4"/>
      <c r="G88" s="4">
        <v>3.0901879999999999</v>
      </c>
      <c r="H88" s="4">
        <v>3.417087</v>
      </c>
      <c r="I88" s="4">
        <v>4.135294</v>
      </c>
      <c r="J88" s="4">
        <v>4.3902479999999997</v>
      </c>
      <c r="M88" s="4">
        <f t="shared" si="4"/>
        <v>4.1294130000000004</v>
      </c>
      <c r="N88" s="4">
        <f t="shared" si="6"/>
        <v>4.0959122499999996</v>
      </c>
      <c r="P88" s="4">
        <f t="shared" si="5"/>
        <v>-4.0617725562099478E-2</v>
      </c>
    </row>
    <row r="89" spans="1:16" s="2" customFormat="1">
      <c r="A89" s="1">
        <v>39386</v>
      </c>
      <c r="B89" s="4">
        <v>4.1272390000000003</v>
      </c>
      <c r="C89" s="4">
        <v>4.1575030000000002</v>
      </c>
      <c r="D89" s="4">
        <v>4.2570100000000002</v>
      </c>
      <c r="E89" s="4">
        <v>4.4924580000000001</v>
      </c>
      <c r="F89" s="4"/>
      <c r="G89" s="4">
        <v>3.9829490000000001</v>
      </c>
      <c r="H89" s="4">
        <v>4.1158250000000001</v>
      </c>
      <c r="I89" s="4">
        <v>4.5687899999999999</v>
      </c>
      <c r="J89" s="4">
        <v>4.744548</v>
      </c>
      <c r="M89" s="4">
        <f t="shared" si="4"/>
        <v>4.2585525000000004</v>
      </c>
      <c r="N89" s="4">
        <f t="shared" si="6"/>
        <v>3.9643947499999999</v>
      </c>
      <c r="P89" s="4">
        <f t="shared" si="5"/>
        <v>3.1273088935400734E-2</v>
      </c>
    </row>
    <row r="90" spans="1:16" s="2" customFormat="1">
      <c r="A90" s="1">
        <v>39353</v>
      </c>
      <c r="B90" s="4">
        <v>4.1101109999999998</v>
      </c>
      <c r="C90" s="4">
        <v>4.1842189999999997</v>
      </c>
      <c r="D90" s="4">
        <v>4.3438530000000002</v>
      </c>
      <c r="E90" s="4">
        <v>4.5793720000000002</v>
      </c>
      <c r="F90" s="4"/>
      <c r="G90" s="4">
        <v>4.0441099999999999</v>
      </c>
      <c r="H90" s="4">
        <v>4.1928830000000001</v>
      </c>
      <c r="I90" s="4">
        <v>4.6759399999999998</v>
      </c>
      <c r="J90" s="4">
        <v>4.8224159999999996</v>
      </c>
      <c r="M90" s="4">
        <f t="shared" si="4"/>
        <v>4.3043887499999993</v>
      </c>
      <c r="N90" s="4">
        <f t="shared" si="6"/>
        <v>4.0876892500000004</v>
      </c>
      <c r="P90" s="4">
        <f t="shared" si="5"/>
        <v>1.0763340360368672E-2</v>
      </c>
    </row>
    <row r="91" spans="1:16" s="2" customFormat="1">
      <c r="A91" s="1">
        <v>39325</v>
      </c>
      <c r="B91" s="4">
        <v>4.0692250000000003</v>
      </c>
      <c r="C91" s="4">
        <v>4.1402380000000001</v>
      </c>
      <c r="D91" s="4">
        <v>4.2517170000000002</v>
      </c>
      <c r="E91" s="4">
        <v>4.4922089999999999</v>
      </c>
      <c r="F91" s="4"/>
      <c r="G91" s="4">
        <v>4.2185969999999999</v>
      </c>
      <c r="H91" s="4">
        <v>4.2439960000000001</v>
      </c>
      <c r="I91" s="4">
        <v>4.669041</v>
      </c>
      <c r="J91" s="4">
        <v>4.8255879999999998</v>
      </c>
      <c r="M91" s="4">
        <f t="shared" si="4"/>
        <v>4.2383472499999995</v>
      </c>
      <c r="N91" s="4">
        <f t="shared" si="6"/>
        <v>3.9702474999999997</v>
      </c>
      <c r="P91" s="4">
        <f t="shared" si="5"/>
        <v>-1.5342828874366859E-2</v>
      </c>
    </row>
    <row r="92" spans="1:16" s="2" customFormat="1">
      <c r="A92" s="1">
        <v>39294</v>
      </c>
      <c r="B92" s="4">
        <v>4.328004</v>
      </c>
      <c r="C92" s="4">
        <v>4.3403479999999997</v>
      </c>
      <c r="D92" s="4">
        <v>4.3435699999999997</v>
      </c>
      <c r="E92" s="4">
        <v>4.4626849999999996</v>
      </c>
      <c r="F92" s="4"/>
      <c r="G92" s="4">
        <v>4.5818890000000003</v>
      </c>
      <c r="H92" s="4">
        <v>4.5870040000000003</v>
      </c>
      <c r="I92" s="4">
        <v>4.8665909999999997</v>
      </c>
      <c r="J92" s="4">
        <v>4.8909960000000003</v>
      </c>
      <c r="M92" s="4">
        <f t="shared" si="4"/>
        <v>4.3686517499999997</v>
      </c>
      <c r="N92" s="4">
        <f t="shared" si="6"/>
        <v>3.6955445</v>
      </c>
      <c r="P92" s="4">
        <f t="shared" si="5"/>
        <v>3.0744177462099238E-2</v>
      </c>
    </row>
    <row r="93" spans="1:16" s="2" customFormat="1">
      <c r="A93" s="1">
        <v>39262</v>
      </c>
      <c r="B93" s="4">
        <v>4.527647</v>
      </c>
      <c r="C93" s="4">
        <v>4.5444180000000003</v>
      </c>
      <c r="D93" s="4">
        <v>4.586138</v>
      </c>
      <c r="E93" s="4">
        <v>4.7013769999999999</v>
      </c>
      <c r="F93" s="4"/>
      <c r="G93" s="4">
        <v>4.9282009999999996</v>
      </c>
      <c r="H93" s="4">
        <v>4.9039099999999998</v>
      </c>
      <c r="I93" s="4">
        <v>5.1075619999999997</v>
      </c>
      <c r="J93" s="4">
        <v>5.1035839999999997</v>
      </c>
      <c r="M93" s="4">
        <f t="shared" si="4"/>
        <v>4.5898950000000003</v>
      </c>
      <c r="N93" s="4">
        <f t="shared" si="6"/>
        <v>3.7332667499999999</v>
      </c>
      <c r="P93" s="4">
        <f t="shared" si="5"/>
        <v>5.0643370692113547E-2</v>
      </c>
    </row>
    <row r="94" spans="1:16" s="2" customFormat="1">
      <c r="A94" s="1">
        <v>39233</v>
      </c>
      <c r="B94" s="4">
        <v>4.418793</v>
      </c>
      <c r="C94" s="4">
        <v>4.406828</v>
      </c>
      <c r="D94" s="4">
        <v>4.4244459999999997</v>
      </c>
      <c r="E94" s="4">
        <v>4.5340179999999997</v>
      </c>
      <c r="F94" s="4"/>
      <c r="G94" s="4">
        <v>4.9096909999999996</v>
      </c>
      <c r="H94" s="4">
        <v>4.8252670000000002</v>
      </c>
      <c r="I94" s="4">
        <v>4.9740010000000003</v>
      </c>
      <c r="J94" s="4">
        <v>4.9880969999999998</v>
      </c>
      <c r="M94" s="4">
        <f t="shared" si="4"/>
        <v>4.4460212499999994</v>
      </c>
      <c r="N94" s="4">
        <f t="shared" si="6"/>
        <v>3.70496625</v>
      </c>
      <c r="P94" s="4">
        <f t="shared" si="5"/>
        <v>-3.1345760632868702E-2</v>
      </c>
    </row>
    <row r="95" spans="1:16" s="2" customFormat="1">
      <c r="A95" s="1">
        <v>39202</v>
      </c>
      <c r="B95" s="4">
        <v>4.1248310000000004</v>
      </c>
      <c r="C95" s="4">
        <v>4.1236119999999996</v>
      </c>
      <c r="D95" s="4">
        <v>4.1625199999999998</v>
      </c>
      <c r="E95" s="4">
        <v>4.3103220000000002</v>
      </c>
      <c r="F95" s="4"/>
      <c r="G95" s="4">
        <v>4.5671480000000004</v>
      </c>
      <c r="H95" s="4">
        <v>4.4816130000000003</v>
      </c>
      <c r="I95" s="4">
        <v>4.6936530000000003</v>
      </c>
      <c r="J95" s="4">
        <v>4.8022330000000002</v>
      </c>
      <c r="M95" s="4">
        <f t="shared" si="4"/>
        <v>4.1803212499999995</v>
      </c>
      <c r="N95" s="4">
        <f t="shared" si="6"/>
        <v>3.7315019999999999</v>
      </c>
      <c r="P95" s="4">
        <f t="shared" si="5"/>
        <v>-5.9761297812060583E-2</v>
      </c>
    </row>
    <row r="96" spans="1:16" s="2" customFormat="1">
      <c r="A96" s="1">
        <v>39171</v>
      </c>
      <c r="B96" s="4">
        <v>4.024305</v>
      </c>
      <c r="C96" s="4">
        <v>4.0343059999999999</v>
      </c>
      <c r="D96" s="4">
        <v>4.0729280000000001</v>
      </c>
      <c r="E96" s="4">
        <v>4.2521100000000001</v>
      </c>
      <c r="F96" s="4"/>
      <c r="G96" s="4">
        <v>4.5845760000000002</v>
      </c>
      <c r="H96" s="4">
        <v>4.5142860000000002</v>
      </c>
      <c r="I96" s="4">
        <v>4.7332830000000001</v>
      </c>
      <c r="J96" s="4">
        <v>4.8297910000000002</v>
      </c>
      <c r="M96" s="4">
        <f t="shared" si="4"/>
        <v>4.0959122499999996</v>
      </c>
      <c r="N96" s="4">
        <f t="shared" si="6"/>
        <v>3.8568427499999998</v>
      </c>
      <c r="P96" s="4">
        <f t="shared" si="5"/>
        <v>-2.0191988833394077E-2</v>
      </c>
    </row>
    <row r="97" spans="1:16" s="2" customFormat="1">
      <c r="A97" s="1">
        <v>39141</v>
      </c>
      <c r="B97" s="4">
        <v>3.886285</v>
      </c>
      <c r="C97" s="4">
        <v>3.904493</v>
      </c>
      <c r="D97" s="4">
        <v>3.969557</v>
      </c>
      <c r="E97" s="4">
        <v>4.0972439999999999</v>
      </c>
      <c r="F97" s="4"/>
      <c r="G97" s="4">
        <v>4.5743369999999999</v>
      </c>
      <c r="H97" s="4">
        <v>4.4788249999999996</v>
      </c>
      <c r="I97" s="4">
        <v>4.6348130000000003</v>
      </c>
      <c r="J97" s="4">
        <v>4.6588649999999996</v>
      </c>
      <c r="M97" s="4">
        <f t="shared" si="4"/>
        <v>3.9643947499999999</v>
      </c>
      <c r="N97" s="4">
        <f t="shared" si="6"/>
        <v>3.9839007500000001</v>
      </c>
      <c r="P97" s="4">
        <f t="shared" si="5"/>
        <v>-3.2109452540151399E-2</v>
      </c>
    </row>
    <row r="98" spans="1:16" s="2" customFormat="1">
      <c r="A98" s="1">
        <v>39113</v>
      </c>
      <c r="B98" s="4">
        <v>4.0012670000000004</v>
      </c>
      <c r="C98" s="4">
        <v>4.0354450000000002</v>
      </c>
      <c r="D98" s="4">
        <v>4.0960349999999996</v>
      </c>
      <c r="E98" s="4">
        <v>4.2180099999999996</v>
      </c>
      <c r="F98" s="4"/>
      <c r="G98" s="4">
        <v>4.886673</v>
      </c>
      <c r="H98" s="4">
        <v>4.7893869999999996</v>
      </c>
      <c r="I98" s="4">
        <v>4.8823239999999997</v>
      </c>
      <c r="J98" s="4">
        <v>4.8029770000000003</v>
      </c>
      <c r="M98" s="4">
        <f t="shared" si="4"/>
        <v>4.0876892500000004</v>
      </c>
      <c r="N98" s="4">
        <f t="shared" si="6"/>
        <v>3.8659702500000002</v>
      </c>
      <c r="P98" s="4">
        <f t="shared" si="5"/>
        <v>3.1100459912575693E-2</v>
      </c>
    </row>
    <row r="99" spans="1:16" s="2" customFormat="1">
      <c r="A99" s="1">
        <v>39080</v>
      </c>
      <c r="B99" s="4">
        <v>3.9166240000000001</v>
      </c>
      <c r="C99" s="4">
        <v>3.9298540000000002</v>
      </c>
      <c r="D99" s="4">
        <v>3.9648979999999998</v>
      </c>
      <c r="E99" s="4">
        <v>4.0696139999999996</v>
      </c>
      <c r="F99" s="4"/>
      <c r="G99" s="4">
        <v>4.7649369999999998</v>
      </c>
      <c r="H99" s="4">
        <v>4.674804</v>
      </c>
      <c r="I99" s="4">
        <v>4.7722610000000003</v>
      </c>
      <c r="J99" s="4">
        <v>4.6963439999999999</v>
      </c>
      <c r="M99" s="4">
        <f t="shared" si="4"/>
        <v>3.9702474999999997</v>
      </c>
      <c r="N99" s="4">
        <f t="shared" si="6"/>
        <v>3.86636625</v>
      </c>
      <c r="P99" s="4">
        <f t="shared" si="5"/>
        <v>-2.8730596387678116E-2</v>
      </c>
    </row>
    <row r="100" spans="1:16" s="2" customFormat="1">
      <c r="A100" s="1">
        <v>39051</v>
      </c>
      <c r="B100" s="4">
        <v>3.6338910000000002</v>
      </c>
      <c r="C100" s="4">
        <v>3.6325759999999998</v>
      </c>
      <c r="D100" s="4">
        <v>3.6842959999999998</v>
      </c>
      <c r="E100" s="4">
        <v>3.8314149999999998</v>
      </c>
      <c r="F100" s="4"/>
      <c r="G100" s="4">
        <v>4.5247780000000004</v>
      </c>
      <c r="H100" s="4">
        <v>4.4132249999999997</v>
      </c>
      <c r="I100" s="4">
        <v>4.518459</v>
      </c>
      <c r="J100" s="4">
        <v>4.4597389999999999</v>
      </c>
      <c r="M100" s="4">
        <f t="shared" si="4"/>
        <v>3.6955445</v>
      </c>
      <c r="N100" s="4">
        <f t="shared" si="6"/>
        <v>3.6943627499999998</v>
      </c>
      <c r="P100" s="4">
        <f t="shared" si="5"/>
        <v>-6.919039682034929E-2</v>
      </c>
    </row>
    <row r="101" spans="1:16" s="2" customFormat="1">
      <c r="A101" s="1">
        <v>39021</v>
      </c>
      <c r="B101" s="4">
        <v>3.6665990000000002</v>
      </c>
      <c r="C101" s="4">
        <v>3.6814680000000002</v>
      </c>
      <c r="D101" s="4">
        <v>3.7422849999999999</v>
      </c>
      <c r="E101" s="4">
        <v>3.8427150000000001</v>
      </c>
      <c r="F101" s="4"/>
      <c r="G101" s="4">
        <v>4.648066</v>
      </c>
      <c r="H101" s="4">
        <v>4.5460450000000003</v>
      </c>
      <c r="I101" s="4">
        <v>4.6589700000000001</v>
      </c>
      <c r="J101" s="4">
        <v>4.6168269999999998</v>
      </c>
      <c r="M101" s="4">
        <f t="shared" si="4"/>
        <v>3.7332667499999999</v>
      </c>
      <c r="N101" s="4">
        <f t="shared" si="6"/>
        <v>3.4104307499999997</v>
      </c>
      <c r="P101" s="4">
        <f t="shared" si="5"/>
        <v>1.0207494457176702E-2</v>
      </c>
    </row>
    <row r="102" spans="1:16" s="2" customFormat="1">
      <c r="A102" s="1">
        <v>38989</v>
      </c>
      <c r="B102" s="4">
        <v>3.588889</v>
      </c>
      <c r="C102" s="4">
        <v>3.6210619999999998</v>
      </c>
      <c r="D102" s="4">
        <v>3.711525</v>
      </c>
      <c r="E102" s="4">
        <v>3.8983889999999999</v>
      </c>
      <c r="F102" s="4"/>
      <c r="G102" s="4">
        <v>4.6537759999999997</v>
      </c>
      <c r="H102" s="4">
        <v>4.5634050000000004</v>
      </c>
      <c r="I102" s="4">
        <v>4.6960470000000001</v>
      </c>
      <c r="J102" s="4">
        <v>4.6821840000000003</v>
      </c>
      <c r="M102" s="4">
        <f t="shared" si="4"/>
        <v>3.70496625</v>
      </c>
      <c r="N102" s="4">
        <f t="shared" si="6"/>
        <v>3.3832572499999998</v>
      </c>
      <c r="P102" s="4">
        <f t="shared" si="5"/>
        <v>-7.5806262705443803E-3</v>
      </c>
    </row>
    <row r="103" spans="1:16" s="2" customFormat="1">
      <c r="A103" s="1">
        <v>38960</v>
      </c>
      <c r="B103" s="4">
        <v>3.5410940000000002</v>
      </c>
      <c r="C103" s="4">
        <v>3.5984669999999999</v>
      </c>
      <c r="D103" s="4">
        <v>3.770947</v>
      </c>
      <c r="E103" s="4">
        <v>4.0155000000000003</v>
      </c>
      <c r="F103" s="4"/>
      <c r="G103" s="4">
        <v>4.746893</v>
      </c>
      <c r="H103" s="4">
        <v>4.67225</v>
      </c>
      <c r="I103" s="4">
        <v>4.8122629999999997</v>
      </c>
      <c r="J103" s="4">
        <v>4.7854020000000004</v>
      </c>
      <c r="M103" s="4">
        <f t="shared" si="4"/>
        <v>3.7315019999999999</v>
      </c>
      <c r="N103" s="4">
        <f t="shared" si="6"/>
        <v>3.2209032500000001</v>
      </c>
      <c r="P103" s="4">
        <f t="shared" si="5"/>
        <v>7.1622109918004946E-3</v>
      </c>
    </row>
    <row r="104" spans="1:16" s="2" customFormat="1">
      <c r="A104" s="1">
        <v>38929</v>
      </c>
      <c r="B104" s="4">
        <v>3.5990609999999998</v>
      </c>
      <c r="C104" s="4">
        <v>3.714442</v>
      </c>
      <c r="D104" s="4">
        <v>3.9253330000000002</v>
      </c>
      <c r="E104" s="4">
        <v>4.1885349999999999</v>
      </c>
      <c r="F104" s="4"/>
      <c r="G104" s="4">
        <v>4.9515520000000004</v>
      </c>
      <c r="H104" s="4">
        <v>4.8848880000000001</v>
      </c>
      <c r="I104" s="4">
        <v>5.0368449999999996</v>
      </c>
      <c r="J104" s="4">
        <v>5.0067700000000004</v>
      </c>
      <c r="M104" s="4">
        <f t="shared" si="4"/>
        <v>3.8568427499999998</v>
      </c>
      <c r="N104" s="4">
        <f t="shared" si="6"/>
        <v>3.3073805000000003</v>
      </c>
      <c r="P104" s="4">
        <f t="shared" si="5"/>
        <v>3.3589892220344489E-2</v>
      </c>
    </row>
    <row r="105" spans="1:16" s="2" customFormat="1">
      <c r="A105" s="1">
        <v>38898</v>
      </c>
      <c r="B105" s="4">
        <v>3.6987350000000001</v>
      </c>
      <c r="C105" s="4">
        <v>3.8526880000000001</v>
      </c>
      <c r="D105" s="4">
        <v>4.0722079999999998</v>
      </c>
      <c r="E105" s="4">
        <v>4.3119719999999999</v>
      </c>
      <c r="F105" s="4"/>
      <c r="G105" s="4">
        <v>5.1493989999999998</v>
      </c>
      <c r="H105" s="4">
        <v>5.0822669999999999</v>
      </c>
      <c r="I105" s="4">
        <v>5.2039429999999998</v>
      </c>
      <c r="J105" s="4">
        <v>5.1090669999999996</v>
      </c>
      <c r="M105" s="4">
        <f t="shared" si="4"/>
        <v>3.9839007500000001</v>
      </c>
      <c r="N105" s="4">
        <f t="shared" si="6"/>
        <v>3.2343885000000001</v>
      </c>
      <c r="P105" s="4">
        <f t="shared" si="5"/>
        <v>3.2943526152317291E-2</v>
      </c>
    </row>
    <row r="106" spans="1:16" s="2" customFormat="1">
      <c r="A106" s="1">
        <v>38868</v>
      </c>
      <c r="B106" s="4">
        <v>3.5279020000000001</v>
      </c>
      <c r="C106" s="4">
        <v>3.7016460000000002</v>
      </c>
      <c r="D106" s="4">
        <v>3.9700639999999998</v>
      </c>
      <c r="E106" s="4">
        <v>4.2642689999999996</v>
      </c>
      <c r="F106" s="4"/>
      <c r="G106" s="4">
        <v>5.0408309999999998</v>
      </c>
      <c r="H106" s="4">
        <v>5.0179330000000002</v>
      </c>
      <c r="I106" s="4">
        <v>5.2114500000000001</v>
      </c>
      <c r="J106" s="4">
        <v>5.1546789999999998</v>
      </c>
      <c r="M106" s="4">
        <f t="shared" si="4"/>
        <v>3.8659702500000002</v>
      </c>
      <c r="N106" s="4">
        <f t="shared" si="6"/>
        <v>2.9970335000000001</v>
      </c>
      <c r="P106" s="4">
        <f t="shared" si="5"/>
        <v>-2.9601766560073049E-2</v>
      </c>
    </row>
    <row r="107" spans="1:16" s="2" customFormat="1">
      <c r="A107" s="1">
        <v>38835</v>
      </c>
      <c r="B107" s="4">
        <v>3.549442</v>
      </c>
      <c r="C107" s="4">
        <v>3.7382719999999998</v>
      </c>
      <c r="D107" s="4">
        <v>3.9790830000000001</v>
      </c>
      <c r="E107" s="4">
        <v>4.1986679999999996</v>
      </c>
      <c r="F107" s="4"/>
      <c r="G107" s="4">
        <v>4.9136850000000001</v>
      </c>
      <c r="H107" s="4">
        <v>4.9085890000000001</v>
      </c>
      <c r="I107" s="4">
        <v>5.1348589999999996</v>
      </c>
      <c r="J107" s="4">
        <v>5.1638219999999997</v>
      </c>
      <c r="M107" s="4">
        <f t="shared" si="4"/>
        <v>3.86636625</v>
      </c>
      <c r="N107" s="4">
        <f t="shared" si="6"/>
        <v>2.9142074999999998</v>
      </c>
      <c r="P107" s="4">
        <f t="shared" si="5"/>
        <v>1.0243224194491432E-4</v>
      </c>
    </row>
    <row r="108" spans="1:16" s="2" customFormat="1">
      <c r="A108" s="1">
        <v>38807</v>
      </c>
      <c r="B108" s="4">
        <v>3.423251</v>
      </c>
      <c r="C108" s="4">
        <v>3.5802830000000001</v>
      </c>
      <c r="D108" s="4">
        <v>3.7856329999999998</v>
      </c>
      <c r="E108" s="4">
        <v>3.9882840000000002</v>
      </c>
      <c r="F108" s="4"/>
      <c r="G108" s="4">
        <v>4.8567790000000004</v>
      </c>
      <c r="H108" s="4">
        <v>4.8137679999999996</v>
      </c>
      <c r="I108" s="4">
        <v>4.9518570000000004</v>
      </c>
      <c r="J108" s="4">
        <v>4.8850619999999996</v>
      </c>
      <c r="M108" s="4">
        <f t="shared" si="4"/>
        <v>3.6943627499999998</v>
      </c>
      <c r="N108" s="4">
        <f t="shared" si="6"/>
        <v>3.026205</v>
      </c>
      <c r="P108" s="4">
        <f t="shared" si="5"/>
        <v>-4.4487120173884252E-2</v>
      </c>
    </row>
    <row r="109" spans="1:16" s="2" customFormat="1">
      <c r="A109" s="1">
        <v>38776</v>
      </c>
      <c r="B109" s="4">
        <v>3.1425049999999999</v>
      </c>
      <c r="C109" s="4">
        <v>3.2827630000000001</v>
      </c>
      <c r="D109" s="4">
        <v>3.4967999999999999</v>
      </c>
      <c r="E109" s="4">
        <v>3.7196549999999999</v>
      </c>
      <c r="F109" s="4"/>
      <c r="G109" s="4">
        <v>4.6846990000000002</v>
      </c>
      <c r="H109" s="4">
        <v>4.6068889999999998</v>
      </c>
      <c r="I109" s="4">
        <v>4.6521549999999996</v>
      </c>
      <c r="J109" s="4">
        <v>4.4988460000000003</v>
      </c>
      <c r="M109" s="4">
        <f t="shared" si="4"/>
        <v>3.4104307499999997</v>
      </c>
      <c r="N109" s="4">
        <f t="shared" si="6"/>
        <v>2.8772699999999998</v>
      </c>
      <c r="P109" s="4">
        <f t="shared" si="5"/>
        <v>-7.6855473924427181E-2</v>
      </c>
    </row>
    <row r="110" spans="1:16" s="2" customFormat="1">
      <c r="A110" s="1">
        <v>38748</v>
      </c>
      <c r="B110" s="4">
        <v>3.0789960000000001</v>
      </c>
      <c r="C110" s="4">
        <v>3.2358549999999999</v>
      </c>
      <c r="D110" s="4">
        <v>3.4819439999999999</v>
      </c>
      <c r="E110" s="4">
        <v>3.7362340000000001</v>
      </c>
      <c r="F110" s="4"/>
      <c r="G110" s="4">
        <v>4.532146</v>
      </c>
      <c r="H110" s="4">
        <v>4.4933940000000003</v>
      </c>
      <c r="I110" s="4">
        <v>4.6142709999999996</v>
      </c>
      <c r="J110" s="4">
        <v>4.6988779999999997</v>
      </c>
      <c r="M110" s="4">
        <f t="shared" si="4"/>
        <v>3.3832572499999998</v>
      </c>
      <c r="N110" s="4">
        <f t="shared" si="6"/>
        <v>3.0220175000000005</v>
      </c>
      <c r="P110" s="4">
        <f t="shared" si="5"/>
        <v>-7.967761843573562E-3</v>
      </c>
    </row>
    <row r="111" spans="1:16" s="2" customFormat="1">
      <c r="A111" s="1">
        <v>38716</v>
      </c>
      <c r="B111" s="4">
        <v>2.9461560000000002</v>
      </c>
      <c r="C111" s="4">
        <v>3.064438</v>
      </c>
      <c r="D111" s="4">
        <v>3.3029449999999998</v>
      </c>
      <c r="E111" s="4">
        <v>3.570074</v>
      </c>
      <c r="F111" s="4"/>
      <c r="G111" s="4">
        <v>4.4162730000000003</v>
      </c>
      <c r="H111" s="4">
        <v>4.3346749999999998</v>
      </c>
      <c r="I111" s="4">
        <v>4.469932</v>
      </c>
      <c r="J111" s="4">
        <v>4.5638170000000002</v>
      </c>
      <c r="M111" s="4">
        <f t="shared" si="4"/>
        <v>3.2209032500000001</v>
      </c>
      <c r="N111" s="4">
        <f t="shared" si="6"/>
        <v>3.1636500000000001</v>
      </c>
      <c r="P111" s="4">
        <f t="shared" si="5"/>
        <v>-4.7987483068276784E-2</v>
      </c>
    </row>
    <row r="112" spans="1:16" s="2" customFormat="1">
      <c r="A112" s="1">
        <v>38686</v>
      </c>
      <c r="B112" s="4">
        <v>2.9026489999999998</v>
      </c>
      <c r="C112" s="4">
        <v>3.0968789999999999</v>
      </c>
      <c r="D112" s="4">
        <v>3.4494400000000001</v>
      </c>
      <c r="E112" s="4">
        <v>3.780554</v>
      </c>
      <c r="F112" s="4"/>
      <c r="G112" s="4">
        <v>4.4413689999999999</v>
      </c>
      <c r="H112" s="4">
        <v>4.407851</v>
      </c>
      <c r="I112" s="4">
        <v>4.6309279999999999</v>
      </c>
      <c r="J112" s="4">
        <v>4.7565480000000004</v>
      </c>
      <c r="M112" s="4">
        <f t="shared" si="4"/>
        <v>3.3073805000000003</v>
      </c>
      <c r="N112" s="4">
        <f t="shared" si="6"/>
        <v>3.3851950000000004</v>
      </c>
      <c r="P112" s="4">
        <f t="shared" si="5"/>
        <v>2.6848757409897415E-2</v>
      </c>
    </row>
    <row r="113" spans="1:16" s="2" customFormat="1">
      <c r="A113" s="1">
        <v>38656</v>
      </c>
      <c r="B113" s="4">
        <v>2.7693940000000001</v>
      </c>
      <c r="C113" s="4">
        <v>2.996956</v>
      </c>
      <c r="D113" s="4">
        <v>3.4034759999999999</v>
      </c>
      <c r="E113" s="4">
        <v>3.767728</v>
      </c>
      <c r="F113" s="4"/>
      <c r="G113" s="4">
        <v>4.4489510000000001</v>
      </c>
      <c r="H113" s="4">
        <v>4.4516920000000004</v>
      </c>
      <c r="I113" s="4">
        <v>4.6499290000000002</v>
      </c>
      <c r="J113" s="4">
        <v>4.7726600000000001</v>
      </c>
      <c r="M113" s="4">
        <f t="shared" si="4"/>
        <v>3.2343885000000001</v>
      </c>
      <c r="N113" s="4">
        <f t="shared" si="6"/>
        <v>3.4341099999999996</v>
      </c>
      <c r="P113" s="4">
        <f t="shared" si="5"/>
        <v>-2.2069429265849563E-2</v>
      </c>
    </row>
    <row r="114" spans="1:16" s="2" customFormat="1">
      <c r="A114" s="1">
        <v>38625</v>
      </c>
      <c r="B114" s="4">
        <v>2.5002650000000002</v>
      </c>
      <c r="C114" s="4">
        <v>2.7226110000000001</v>
      </c>
      <c r="D114" s="4">
        <v>3.1701640000000002</v>
      </c>
      <c r="E114" s="4">
        <v>3.595094</v>
      </c>
      <c r="F114" s="4"/>
      <c r="G114" s="4">
        <v>4.2120839999999999</v>
      </c>
      <c r="H114" s="4">
        <v>4.2053580000000004</v>
      </c>
      <c r="I114" s="4">
        <v>4.4083670000000001</v>
      </c>
      <c r="J114" s="4">
        <v>4.5749129999999996</v>
      </c>
      <c r="M114" s="4">
        <f t="shared" si="4"/>
        <v>2.9970335000000001</v>
      </c>
      <c r="N114" s="4">
        <f t="shared" si="6"/>
        <v>3.2898500000000004</v>
      </c>
      <c r="P114" s="4">
        <f t="shared" si="5"/>
        <v>-7.3384814471112544E-2</v>
      </c>
    </row>
    <row r="115" spans="1:16" s="2" customFormat="1">
      <c r="A115" s="1">
        <v>38595</v>
      </c>
      <c r="B115" s="4">
        <v>2.33386</v>
      </c>
      <c r="C115" s="4">
        <v>2.59999</v>
      </c>
      <c r="D115" s="4">
        <v>3.1286</v>
      </c>
      <c r="E115" s="4">
        <v>3.5943800000000001</v>
      </c>
      <c r="F115" s="4"/>
      <c r="G115" s="4">
        <v>3.8612679999999999</v>
      </c>
      <c r="H115" s="4">
        <v>3.8532449999999998</v>
      </c>
      <c r="I115" s="4">
        <v>4.095008</v>
      </c>
      <c r="J115" s="4">
        <v>4.2814730000000001</v>
      </c>
      <c r="M115" s="4">
        <f t="shared" si="4"/>
        <v>2.9142074999999998</v>
      </c>
      <c r="N115" s="4">
        <f t="shared" si="6"/>
        <v>3.437595</v>
      </c>
      <c r="P115" s="4">
        <f t="shared" si="5"/>
        <v>-2.7635994058791895E-2</v>
      </c>
    </row>
    <row r="116" spans="1:16" s="2" customFormat="1">
      <c r="A116" s="1">
        <v>38562</v>
      </c>
      <c r="B116" s="4">
        <v>2.39296</v>
      </c>
      <c r="C116" s="4">
        <v>2.69367</v>
      </c>
      <c r="D116" s="4">
        <v>3.2729699999999999</v>
      </c>
      <c r="E116" s="4">
        <v>3.7452200000000002</v>
      </c>
      <c r="F116" s="4"/>
      <c r="G116" s="4">
        <v>4.1027829999999996</v>
      </c>
      <c r="H116" s="4">
        <v>4.1158219999999996</v>
      </c>
      <c r="I116" s="4">
        <v>4.3321779999999999</v>
      </c>
      <c r="J116" s="4">
        <v>4.4908840000000003</v>
      </c>
      <c r="M116" s="4">
        <f t="shared" si="4"/>
        <v>3.026205</v>
      </c>
      <c r="N116" s="4">
        <f t="shared" si="6"/>
        <v>3.4736375000000002</v>
      </c>
      <c r="P116" s="4">
        <f t="shared" si="5"/>
        <v>3.8431546140760463E-2</v>
      </c>
    </row>
    <row r="117" spans="1:16" s="2" customFormat="1">
      <c r="A117" s="1">
        <v>38533</v>
      </c>
      <c r="B117" s="4">
        <v>2.1740200000000001</v>
      </c>
      <c r="C117" s="4">
        <v>2.5280200000000002</v>
      </c>
      <c r="D117" s="4">
        <v>3.1411099999999998</v>
      </c>
      <c r="E117" s="4">
        <v>3.6659299999999999</v>
      </c>
      <c r="F117" s="4"/>
      <c r="G117" s="4">
        <v>3.6974230000000001</v>
      </c>
      <c r="H117" s="4">
        <v>3.721994</v>
      </c>
      <c r="I117" s="4">
        <v>4.005287</v>
      </c>
      <c r="J117" s="4">
        <v>4.2435739999999997</v>
      </c>
      <c r="M117" s="4">
        <f t="shared" si="4"/>
        <v>2.8772699999999998</v>
      </c>
      <c r="N117" s="4">
        <f t="shared" si="6"/>
        <v>3.6013875000000004</v>
      </c>
      <c r="P117" s="4">
        <f t="shared" si="5"/>
        <v>-4.9215106048664997E-2</v>
      </c>
    </row>
    <row r="118" spans="1:16" s="2" customFormat="1">
      <c r="A118" s="1">
        <v>38503</v>
      </c>
      <c r="B118" s="4">
        <v>2.3252299999999999</v>
      </c>
      <c r="C118" s="4">
        <v>2.6697000000000002</v>
      </c>
      <c r="D118" s="4">
        <v>3.274</v>
      </c>
      <c r="E118" s="4">
        <v>3.81914</v>
      </c>
      <c r="F118" s="4"/>
      <c r="G118" s="4">
        <v>3.6864249999999998</v>
      </c>
      <c r="H118" s="4">
        <v>3.7301799999999998</v>
      </c>
      <c r="I118" s="4">
        <v>4.076219</v>
      </c>
      <c r="J118" s="4">
        <v>4.3875999999999999</v>
      </c>
      <c r="M118" s="4">
        <f t="shared" si="4"/>
        <v>3.0220175000000005</v>
      </c>
      <c r="N118" s="4">
        <f t="shared" si="6"/>
        <v>3.7082424999999999</v>
      </c>
      <c r="P118" s="4">
        <f t="shared" si="5"/>
        <v>5.0307235678264714E-2</v>
      </c>
    </row>
    <row r="119" spans="1:16" s="2" customFormat="1">
      <c r="A119" s="1">
        <v>38471</v>
      </c>
      <c r="B119" s="4">
        <v>2.4484599999999999</v>
      </c>
      <c r="C119" s="4">
        <v>2.80877</v>
      </c>
      <c r="D119" s="4">
        <v>3.4294199999999999</v>
      </c>
      <c r="E119" s="4">
        <v>3.9679500000000001</v>
      </c>
      <c r="F119" s="4"/>
      <c r="G119" s="4">
        <v>3.748828</v>
      </c>
      <c r="H119" s="4">
        <v>3.8670420000000001</v>
      </c>
      <c r="I119" s="4">
        <v>4.2571050000000001</v>
      </c>
      <c r="J119" s="4">
        <v>4.5716789999999996</v>
      </c>
      <c r="M119" s="4">
        <f t="shared" si="4"/>
        <v>3.1636500000000001</v>
      </c>
      <c r="N119" s="4">
        <f t="shared" si="6"/>
        <v>3.7115450000000001</v>
      </c>
      <c r="P119" s="4">
        <f t="shared" si="5"/>
        <v>4.6866869566440164E-2</v>
      </c>
    </row>
    <row r="120" spans="1:16" s="2" customFormat="1">
      <c r="A120" s="1">
        <v>38442</v>
      </c>
      <c r="B120" s="4">
        <v>2.7094499999999999</v>
      </c>
      <c r="C120" s="4">
        <v>3.0638700000000001</v>
      </c>
      <c r="D120" s="4">
        <v>3.6506500000000002</v>
      </c>
      <c r="E120" s="4">
        <v>4.1168100000000001</v>
      </c>
      <c r="F120" s="4"/>
      <c r="G120" s="4">
        <v>3.9668320000000001</v>
      </c>
      <c r="H120" s="4">
        <v>4.1546979999999998</v>
      </c>
      <c r="I120" s="4">
        <v>4.5782499999999997</v>
      </c>
      <c r="J120" s="4">
        <v>4.8310919999999999</v>
      </c>
      <c r="M120" s="4">
        <f t="shared" si="4"/>
        <v>3.3851950000000004</v>
      </c>
      <c r="N120" s="4">
        <f t="shared" si="6"/>
        <v>3.9019449999999996</v>
      </c>
      <c r="P120" s="4">
        <f t="shared" si="5"/>
        <v>7.0028290107945035E-2</v>
      </c>
    </row>
    <row r="121" spans="1:16" s="2" customFormat="1">
      <c r="A121" s="1">
        <v>38411</v>
      </c>
      <c r="B121" s="4">
        <v>2.7447599999999999</v>
      </c>
      <c r="C121" s="4">
        <v>3.1212399999999998</v>
      </c>
      <c r="D121" s="4">
        <v>3.7095600000000002</v>
      </c>
      <c r="E121" s="4">
        <v>4.1608799999999997</v>
      </c>
      <c r="F121" s="4"/>
      <c r="G121" s="4">
        <v>3.7768510000000002</v>
      </c>
      <c r="H121" s="4">
        <v>3.9902160000000002</v>
      </c>
      <c r="I121" s="4">
        <v>4.4451739999999997</v>
      </c>
      <c r="J121" s="4">
        <v>4.7492130000000001</v>
      </c>
      <c r="M121" s="4">
        <f t="shared" si="4"/>
        <v>3.4341099999999996</v>
      </c>
      <c r="N121" s="4">
        <f t="shared" si="6"/>
        <v>3.9909774999999996</v>
      </c>
      <c r="P121" s="4">
        <f t="shared" si="5"/>
        <v>1.4449684582424099E-2</v>
      </c>
    </row>
    <row r="122" spans="1:16" s="2" customFormat="1">
      <c r="A122" s="1">
        <v>38383</v>
      </c>
      <c r="B122" s="4">
        <v>2.6156999999999999</v>
      </c>
      <c r="C122" s="4">
        <v>2.9679199999999999</v>
      </c>
      <c r="D122" s="4">
        <v>3.5420199999999999</v>
      </c>
      <c r="E122" s="4">
        <v>4.03376</v>
      </c>
      <c r="F122" s="4"/>
      <c r="G122" s="4">
        <v>3.422612</v>
      </c>
      <c r="H122" s="4">
        <v>3.686931</v>
      </c>
      <c r="I122" s="4">
        <v>4.2073029999999996</v>
      </c>
      <c r="J122" s="4">
        <v>4.6379089999999996</v>
      </c>
      <c r="M122" s="4">
        <f t="shared" si="4"/>
        <v>3.2898500000000004</v>
      </c>
      <c r="N122" s="4">
        <f t="shared" si="6"/>
        <v>3.9737300000000002</v>
      </c>
      <c r="P122" s="4">
        <f t="shared" si="5"/>
        <v>-4.2007972953690818E-2</v>
      </c>
    </row>
    <row r="123" spans="1:16" s="2" customFormat="1">
      <c r="A123" s="1">
        <v>38352</v>
      </c>
      <c r="B123" s="4">
        <v>2.7078099999999998</v>
      </c>
      <c r="C123" s="4">
        <v>3.0751599999999999</v>
      </c>
      <c r="D123" s="4">
        <v>3.68458</v>
      </c>
      <c r="E123" s="4">
        <v>4.2828299999999997</v>
      </c>
      <c r="F123" s="4"/>
      <c r="G123" s="4">
        <v>3.2696700000000001</v>
      </c>
      <c r="H123" s="4">
        <v>3.611904</v>
      </c>
      <c r="I123" s="4">
        <v>4.3159700000000001</v>
      </c>
      <c r="J123" s="4">
        <v>4.8854179999999996</v>
      </c>
      <c r="M123" s="4">
        <f t="shared" si="4"/>
        <v>3.437595</v>
      </c>
      <c r="N123" s="4">
        <f t="shared" si="6"/>
        <v>3.8499799999999995</v>
      </c>
      <c r="P123" s="4">
        <f t="shared" si="5"/>
        <v>4.4909342371232598E-2</v>
      </c>
    </row>
    <row r="124" spans="1:16" s="2" customFormat="1">
      <c r="A124" s="1">
        <v>38321</v>
      </c>
      <c r="B124" s="4">
        <v>2.6229100000000001</v>
      </c>
      <c r="C124" s="4">
        <v>3.0804800000000001</v>
      </c>
      <c r="D124" s="4">
        <v>3.7861699999999998</v>
      </c>
      <c r="E124" s="4">
        <v>4.4049899999999997</v>
      </c>
      <c r="F124" s="4"/>
      <c r="G124" s="4">
        <v>3.2919520000000002</v>
      </c>
      <c r="H124" s="4">
        <v>3.7025329999999999</v>
      </c>
      <c r="I124" s="4">
        <v>4.4733879999999999</v>
      </c>
      <c r="J124" s="4">
        <v>5.0520060000000004</v>
      </c>
      <c r="M124" s="4">
        <f t="shared" si="4"/>
        <v>3.4736375000000002</v>
      </c>
      <c r="N124" s="4">
        <f t="shared" si="6"/>
        <v>3.5803275000000001</v>
      </c>
      <c r="P124" s="4">
        <f t="shared" si="5"/>
        <v>1.0484801147313805E-2</v>
      </c>
    </row>
    <row r="125" spans="1:16" s="2" customFormat="1">
      <c r="A125" s="1">
        <v>38289</v>
      </c>
      <c r="B125" s="4">
        <v>2.7246800000000002</v>
      </c>
      <c r="C125" s="4">
        <v>3.1977799999999998</v>
      </c>
      <c r="D125" s="4">
        <v>3.9237600000000001</v>
      </c>
      <c r="E125" s="4">
        <v>4.5593300000000001</v>
      </c>
      <c r="F125" s="4"/>
      <c r="G125" s="4">
        <v>2.7952020000000002</v>
      </c>
      <c r="H125" s="4">
        <v>3.2907090000000001</v>
      </c>
      <c r="I125" s="4">
        <v>4.1332950000000004</v>
      </c>
      <c r="J125" s="4">
        <v>4.8380210000000003</v>
      </c>
      <c r="M125" s="4">
        <f t="shared" si="4"/>
        <v>3.6013875000000004</v>
      </c>
      <c r="N125" s="4">
        <f t="shared" si="6"/>
        <v>3.7000549999999999</v>
      </c>
      <c r="P125" s="4">
        <f t="shared" si="5"/>
        <v>3.6777009690850078E-2</v>
      </c>
    </row>
    <row r="126" spans="1:16" s="2" customFormat="1">
      <c r="A126" s="1">
        <v>38260</v>
      </c>
      <c r="B126" s="4">
        <v>2.8559199999999998</v>
      </c>
      <c r="C126" s="4">
        <v>3.32307</v>
      </c>
      <c r="D126" s="4">
        <v>4.0254500000000002</v>
      </c>
      <c r="E126" s="4">
        <v>4.6285299999999996</v>
      </c>
      <c r="F126" s="4"/>
      <c r="G126" s="4">
        <v>2.8882210000000001</v>
      </c>
      <c r="H126" s="4">
        <v>3.369103</v>
      </c>
      <c r="I126" s="4">
        <v>4.240049</v>
      </c>
      <c r="J126" s="4">
        <v>4.9390229999999997</v>
      </c>
      <c r="M126" s="4">
        <f t="shared" si="4"/>
        <v>3.7082424999999999</v>
      </c>
      <c r="N126" s="4">
        <f t="shared" si="6"/>
        <v>3.9033474999999997</v>
      </c>
      <c r="P126" s="4">
        <f t="shared" si="5"/>
        <v>2.9670508935791959E-2</v>
      </c>
    </row>
    <row r="127" spans="1:16" s="2" customFormat="1">
      <c r="A127" s="1">
        <v>38230</v>
      </c>
      <c r="B127" s="4">
        <v>2.7943199999999999</v>
      </c>
      <c r="C127" s="4">
        <v>3.3189099999999998</v>
      </c>
      <c r="D127" s="4">
        <v>4.0505500000000003</v>
      </c>
      <c r="E127" s="4">
        <v>4.6824000000000003</v>
      </c>
      <c r="F127" s="4"/>
      <c r="G127" s="4">
        <v>2.765898</v>
      </c>
      <c r="H127" s="4">
        <v>3.3200419999999999</v>
      </c>
      <c r="I127" s="4">
        <v>4.2672949999999998</v>
      </c>
      <c r="J127" s="4">
        <v>4.9897859999999996</v>
      </c>
      <c r="M127" s="4">
        <f t="shared" si="4"/>
        <v>3.7115450000000001</v>
      </c>
      <c r="N127" s="4">
        <f t="shared" si="6"/>
        <v>3.9589050000000001</v>
      </c>
      <c r="P127" s="4">
        <f t="shared" si="5"/>
        <v>8.9058361204808162E-4</v>
      </c>
    </row>
    <row r="128" spans="1:16" s="2" customFormat="1">
      <c r="A128" s="1">
        <v>38198</v>
      </c>
      <c r="B128" s="4">
        <v>3.0093999999999999</v>
      </c>
      <c r="C128" s="4">
        <v>3.54054</v>
      </c>
      <c r="D128" s="4">
        <v>4.2332000000000001</v>
      </c>
      <c r="E128" s="4">
        <v>4.8246399999999996</v>
      </c>
      <c r="F128" s="4"/>
      <c r="G128" s="4">
        <v>3.0447929999999999</v>
      </c>
      <c r="H128" s="4">
        <v>3.689762</v>
      </c>
      <c r="I128" s="4">
        <v>4.5831929999999996</v>
      </c>
      <c r="J128" s="4">
        <v>5.2640529999999996</v>
      </c>
      <c r="M128" s="4">
        <f t="shared" si="4"/>
        <v>3.9019449999999996</v>
      </c>
      <c r="N128" s="4">
        <f t="shared" si="6"/>
        <v>4.1395824999999995</v>
      </c>
      <c r="P128" s="4">
        <f t="shared" si="5"/>
        <v>5.129939149329981E-2</v>
      </c>
    </row>
    <row r="129" spans="1:16" s="2" customFormat="1">
      <c r="A129" s="1">
        <v>38168</v>
      </c>
      <c r="B129" s="4">
        <v>3.09361</v>
      </c>
      <c r="C129" s="4">
        <v>3.6313800000000001</v>
      </c>
      <c r="D129" s="4">
        <v>4.3272199999999996</v>
      </c>
      <c r="E129" s="4">
        <v>4.9116999999999997</v>
      </c>
      <c r="F129" s="4"/>
      <c r="G129" s="4">
        <v>3.1463939999999999</v>
      </c>
      <c r="H129" s="4">
        <v>3.7938749999999999</v>
      </c>
      <c r="I129" s="4">
        <v>4.7439530000000003</v>
      </c>
      <c r="J129" s="4">
        <v>5.3846720000000001</v>
      </c>
      <c r="M129" s="4">
        <f t="shared" si="4"/>
        <v>3.9909774999999996</v>
      </c>
      <c r="N129" s="4">
        <f t="shared" si="6"/>
        <v>4.016165</v>
      </c>
      <c r="P129" s="4">
        <f t="shared" si="5"/>
        <v>2.2817466673671741E-2</v>
      </c>
    </row>
    <row r="130" spans="1:16" s="2" customFormat="1">
      <c r="A130" s="1">
        <v>38138</v>
      </c>
      <c r="B130" s="4">
        <v>2.9962900000000001</v>
      </c>
      <c r="C130" s="4">
        <v>3.5757400000000001</v>
      </c>
      <c r="D130" s="4">
        <v>4.3395400000000004</v>
      </c>
      <c r="E130" s="4">
        <v>4.9833499999999997</v>
      </c>
      <c r="F130" s="4"/>
      <c r="G130" s="4">
        <v>3.0880000000000001</v>
      </c>
      <c r="H130" s="4">
        <v>3.8089</v>
      </c>
      <c r="I130" s="4">
        <v>4.6653000000000002</v>
      </c>
      <c r="J130" s="4">
        <v>5.4356999999999998</v>
      </c>
      <c r="M130" s="4">
        <f t="shared" ref="M130:M157" si="7">AVERAGE(B130:E130)</f>
        <v>3.9737300000000002</v>
      </c>
      <c r="N130" s="4">
        <f t="shared" si="6"/>
        <v>3.6855950000000002</v>
      </c>
      <c r="P130" s="4">
        <f t="shared" si="5"/>
        <v>-4.3216229607907879E-3</v>
      </c>
    </row>
    <row r="131" spans="1:16" s="2" customFormat="1">
      <c r="A131" s="1">
        <v>38107</v>
      </c>
      <c r="B131" s="4">
        <v>2.8517299999999999</v>
      </c>
      <c r="C131" s="4">
        <v>3.4336799999999998</v>
      </c>
      <c r="D131" s="4">
        <v>4.2221399999999996</v>
      </c>
      <c r="E131" s="4">
        <v>4.8923699999999997</v>
      </c>
      <c r="F131" s="4"/>
      <c r="G131" s="4">
        <v>2.784872</v>
      </c>
      <c r="H131" s="4">
        <v>3.6180509999999999</v>
      </c>
      <c r="I131" s="4">
        <v>4.6595440000000004</v>
      </c>
      <c r="J131" s="4">
        <v>5.3412629999999996</v>
      </c>
      <c r="M131" s="4">
        <f t="shared" si="7"/>
        <v>3.8499799999999995</v>
      </c>
      <c r="N131" s="4">
        <f t="shared" si="6"/>
        <v>3.9261875000000002</v>
      </c>
      <c r="P131" s="4">
        <f t="shared" ref="P131:P159" si="8">(M131 - M130)/M130</f>
        <v>-3.114202525083503E-2</v>
      </c>
    </row>
    <row r="132" spans="1:16" s="2" customFormat="1">
      <c r="A132" s="1">
        <v>38077</v>
      </c>
      <c r="B132" s="4">
        <v>2.4986799999999998</v>
      </c>
      <c r="C132" s="4">
        <v>3.10284</v>
      </c>
      <c r="D132" s="4">
        <v>3.9769000000000001</v>
      </c>
      <c r="E132" s="4">
        <v>4.7428900000000001</v>
      </c>
      <c r="F132" s="4"/>
      <c r="G132" s="4">
        <v>1.9686349999999999</v>
      </c>
      <c r="H132" s="4">
        <v>2.7820860000000001</v>
      </c>
      <c r="I132" s="4">
        <v>3.9617789999999999</v>
      </c>
      <c r="J132" s="4">
        <v>4.8403970000000003</v>
      </c>
      <c r="M132" s="4">
        <f t="shared" si="7"/>
        <v>3.5803275000000001</v>
      </c>
      <c r="N132" s="4">
        <f t="shared" ref="N132:N151" si="9">M140</f>
        <v>3.887445</v>
      </c>
      <c r="P132" s="4">
        <f t="shared" si="8"/>
        <v>-7.0039974233632243E-2</v>
      </c>
    </row>
    <row r="133" spans="1:16" s="2" customFormat="1">
      <c r="A133" s="1">
        <v>38044</v>
      </c>
      <c r="B133" s="4">
        <v>2.6333299999999999</v>
      </c>
      <c r="C133" s="4">
        <v>3.2426900000000001</v>
      </c>
      <c r="D133" s="4">
        <v>4.0869999999999997</v>
      </c>
      <c r="E133" s="4">
        <v>4.8372000000000002</v>
      </c>
      <c r="F133" s="4"/>
      <c r="G133" s="4">
        <v>2.1438929999999998</v>
      </c>
      <c r="H133" s="4">
        <v>2.9340299999999999</v>
      </c>
      <c r="I133" s="4">
        <v>4.12636</v>
      </c>
      <c r="J133" s="4">
        <v>4.9379619999999997</v>
      </c>
      <c r="M133" s="4">
        <f t="shared" si="7"/>
        <v>3.7000549999999999</v>
      </c>
      <c r="N133" s="4">
        <f t="shared" si="9"/>
        <v>3.5295624999999999</v>
      </c>
      <c r="P133" s="4">
        <f t="shared" si="8"/>
        <v>3.3440376613591845E-2</v>
      </c>
    </row>
    <row r="134" spans="1:16" s="2" customFormat="1">
      <c r="A134" s="1">
        <v>38016</v>
      </c>
      <c r="B134" s="4">
        <v>2.9217300000000002</v>
      </c>
      <c r="C134" s="4">
        <v>3.50176</v>
      </c>
      <c r="D134" s="4">
        <v>4.2625099999999998</v>
      </c>
      <c r="E134" s="4">
        <v>4.9273899999999999</v>
      </c>
      <c r="F134" s="4"/>
      <c r="G134" s="4">
        <v>2.2656770000000002</v>
      </c>
      <c r="H134" s="4">
        <v>3.1433040000000001</v>
      </c>
      <c r="I134" s="4">
        <v>4.2502969999999998</v>
      </c>
      <c r="J134" s="4">
        <v>5.0519040000000004</v>
      </c>
      <c r="M134" s="4">
        <f t="shared" si="7"/>
        <v>3.9033474999999997</v>
      </c>
      <c r="N134" s="4">
        <f t="shared" si="9"/>
        <v>3.4513025000000002</v>
      </c>
      <c r="P134" s="4">
        <f t="shared" si="8"/>
        <v>5.4943102197129473E-2</v>
      </c>
    </row>
    <row r="135" spans="1:16" s="2" customFormat="1">
      <c r="A135" s="1">
        <v>37986</v>
      </c>
      <c r="B135" s="4">
        <v>3.0014500000000002</v>
      </c>
      <c r="C135" s="4">
        <v>3.5884499999999999</v>
      </c>
      <c r="D135" s="4">
        <v>4.3053100000000004</v>
      </c>
      <c r="E135" s="4">
        <v>4.94041</v>
      </c>
      <c r="F135" s="4"/>
      <c r="G135" s="4">
        <v>2.3227419999999999</v>
      </c>
      <c r="H135" s="4">
        <v>3.2052770000000002</v>
      </c>
      <c r="I135" s="4">
        <v>4.3816269999999999</v>
      </c>
      <c r="J135" s="4">
        <v>5.1758110000000004</v>
      </c>
      <c r="M135" s="4">
        <f t="shared" si="7"/>
        <v>3.9589050000000001</v>
      </c>
      <c r="N135" s="4">
        <f t="shared" si="9"/>
        <v>3.7823875</v>
      </c>
      <c r="P135" s="4">
        <f t="shared" si="8"/>
        <v>1.4233295908191718E-2</v>
      </c>
    </row>
    <row r="136" spans="1:16" s="2" customFormat="1">
      <c r="A136" s="1">
        <v>37953</v>
      </c>
      <c r="B136" s="4">
        <v>3.26295</v>
      </c>
      <c r="C136" s="4">
        <v>3.7940299999999998</v>
      </c>
      <c r="D136" s="4">
        <v>4.4613300000000002</v>
      </c>
      <c r="E136" s="4">
        <v>5.0400200000000002</v>
      </c>
      <c r="F136" s="4"/>
      <c r="G136" s="4">
        <v>2.5584069999999999</v>
      </c>
      <c r="H136" s="4">
        <v>3.3479709999999998</v>
      </c>
      <c r="I136" s="4">
        <v>4.467867</v>
      </c>
      <c r="J136" s="4">
        <v>5.211398</v>
      </c>
      <c r="M136" s="4">
        <f t="shared" si="7"/>
        <v>4.1395824999999995</v>
      </c>
      <c r="N136" s="4">
        <f t="shared" si="9"/>
        <v>3.7423275000000005</v>
      </c>
      <c r="P136" s="4">
        <f t="shared" si="8"/>
        <v>4.5638250981016058E-2</v>
      </c>
    </row>
    <row r="137" spans="1:16" s="2" customFormat="1">
      <c r="A137" s="1">
        <v>37925</v>
      </c>
      <c r="B137" s="4">
        <v>3.0937299999999999</v>
      </c>
      <c r="C137" s="4">
        <v>3.6461199999999998</v>
      </c>
      <c r="D137" s="4">
        <v>4.3444399999999996</v>
      </c>
      <c r="E137" s="4">
        <v>4.9803699999999997</v>
      </c>
      <c r="F137" s="4"/>
      <c r="G137" s="4">
        <v>2.2944279999999999</v>
      </c>
      <c r="H137" s="4">
        <v>3.2305350000000002</v>
      </c>
      <c r="I137" s="4">
        <v>4.427473</v>
      </c>
      <c r="J137" s="4">
        <v>5.2312589999999997</v>
      </c>
      <c r="M137" s="4">
        <f t="shared" si="7"/>
        <v>4.016165</v>
      </c>
      <c r="N137" s="4">
        <f t="shared" si="9"/>
        <v>3.6060075</v>
      </c>
      <c r="P137" s="4">
        <f t="shared" si="8"/>
        <v>-2.9813996942928311E-2</v>
      </c>
    </row>
    <row r="138" spans="1:16" s="2" customFormat="1">
      <c r="A138" s="1">
        <v>37894</v>
      </c>
      <c r="B138" s="4">
        <v>2.6571799999999999</v>
      </c>
      <c r="C138" s="4">
        <v>3.2287400000000002</v>
      </c>
      <c r="D138" s="4">
        <v>4.0377700000000001</v>
      </c>
      <c r="E138" s="4">
        <v>4.8186900000000001</v>
      </c>
      <c r="F138" s="4"/>
      <c r="G138" s="4">
        <v>1.9119409999999999</v>
      </c>
      <c r="H138" s="4">
        <v>2.7982499999999999</v>
      </c>
      <c r="I138" s="4">
        <v>4.0737560000000004</v>
      </c>
      <c r="J138" s="4">
        <v>4.981827</v>
      </c>
      <c r="M138" s="4">
        <f t="shared" si="7"/>
        <v>3.6855950000000002</v>
      </c>
      <c r="N138" s="4">
        <f t="shared" si="9"/>
        <v>3.7577474999999998</v>
      </c>
      <c r="P138" s="4">
        <f t="shared" si="8"/>
        <v>-8.2309865257029977E-2</v>
      </c>
    </row>
    <row r="139" spans="1:16" s="2" customFormat="1">
      <c r="A139" s="1">
        <v>37862</v>
      </c>
      <c r="B139" s="4">
        <v>3.0276399999999999</v>
      </c>
      <c r="C139" s="4">
        <v>3.5583100000000001</v>
      </c>
      <c r="D139" s="4">
        <v>4.2309000000000001</v>
      </c>
      <c r="E139" s="4">
        <v>4.8879000000000001</v>
      </c>
      <c r="F139" s="4"/>
      <c r="G139" s="4">
        <v>2.5205959999999998</v>
      </c>
      <c r="H139" s="4">
        <v>3.4185919999999999</v>
      </c>
      <c r="I139" s="4">
        <v>4.6372720000000003</v>
      </c>
      <c r="J139" s="4">
        <v>5.3221850000000002</v>
      </c>
      <c r="M139" s="4">
        <f t="shared" si="7"/>
        <v>3.9261875000000002</v>
      </c>
      <c r="N139" s="4">
        <f t="shared" si="9"/>
        <v>3.8957699999999997</v>
      </c>
      <c r="P139" s="4">
        <f t="shared" si="8"/>
        <v>6.5279147600319609E-2</v>
      </c>
    </row>
    <row r="140" spans="1:16" s="2" customFormat="1">
      <c r="A140" s="1">
        <v>37833</v>
      </c>
      <c r="B140" s="4">
        <v>2.87913</v>
      </c>
      <c r="C140" s="4">
        <v>3.4578099999999998</v>
      </c>
      <c r="D140" s="4">
        <v>4.2232500000000002</v>
      </c>
      <c r="E140" s="4">
        <v>4.9895899999999997</v>
      </c>
      <c r="F140" s="4"/>
      <c r="G140" s="4">
        <v>2.326203</v>
      </c>
      <c r="H140" s="4">
        <v>3.286829</v>
      </c>
      <c r="I140" s="4">
        <v>4.6780759999999999</v>
      </c>
      <c r="J140" s="4">
        <v>5.4828099999999997</v>
      </c>
      <c r="M140" s="4">
        <f t="shared" si="7"/>
        <v>3.887445</v>
      </c>
      <c r="N140" s="4">
        <f t="shared" si="9"/>
        <v>4.2229975</v>
      </c>
      <c r="P140" s="4">
        <f t="shared" si="8"/>
        <v>-9.8677151817125712E-3</v>
      </c>
    </row>
    <row r="141" spans="1:16" s="2" customFormat="1">
      <c r="A141" s="1">
        <v>37802</v>
      </c>
      <c r="B141" s="4">
        <v>2.4574400000000001</v>
      </c>
      <c r="C141" s="4">
        <v>3.0139900000000002</v>
      </c>
      <c r="D141" s="4">
        <v>3.9074900000000001</v>
      </c>
      <c r="E141" s="4">
        <v>4.7393299999999998</v>
      </c>
      <c r="F141" s="4"/>
      <c r="G141" s="4">
        <v>1.655929</v>
      </c>
      <c r="H141" s="4">
        <v>2.4268649999999998</v>
      </c>
      <c r="I141" s="4">
        <v>3.6648000000000001</v>
      </c>
      <c r="J141" s="4">
        <v>4.6368980000000004</v>
      </c>
      <c r="M141" s="4">
        <f t="shared" si="7"/>
        <v>3.5295624999999999</v>
      </c>
      <c r="N141" s="4">
        <f t="shared" si="9"/>
        <v>4.2210675000000002</v>
      </c>
      <c r="P141" s="4">
        <f t="shared" si="8"/>
        <v>-9.2061109546244413E-2</v>
      </c>
    </row>
    <row r="142" spans="1:16" s="2" customFormat="1">
      <c r="A142" s="1">
        <v>37771</v>
      </c>
      <c r="B142" s="4">
        <v>2.4294199999999999</v>
      </c>
      <c r="C142" s="4">
        <v>2.9434100000000001</v>
      </c>
      <c r="D142" s="4">
        <v>3.82972</v>
      </c>
      <c r="E142" s="4">
        <v>4.6026600000000002</v>
      </c>
      <c r="F142" s="4"/>
      <c r="G142" s="4">
        <v>1.57683</v>
      </c>
      <c r="H142" s="4">
        <v>2.2902260000000001</v>
      </c>
      <c r="I142" s="4">
        <v>3.4967169999999999</v>
      </c>
      <c r="J142" s="4">
        <v>4.438161</v>
      </c>
      <c r="M142" s="4">
        <f t="shared" si="7"/>
        <v>3.4513025000000002</v>
      </c>
      <c r="N142" s="4">
        <f t="shared" si="9"/>
        <v>4.0322249999999995</v>
      </c>
      <c r="P142" s="4">
        <f t="shared" si="8"/>
        <v>-2.2172719706762462E-2</v>
      </c>
    </row>
    <row r="143" spans="1:16" s="2" customFormat="1">
      <c r="A143" s="1">
        <v>37741</v>
      </c>
      <c r="B143" s="4">
        <v>2.7641900000000001</v>
      </c>
      <c r="C143" s="4">
        <v>3.2979500000000002</v>
      </c>
      <c r="D143" s="4">
        <v>4.1878700000000002</v>
      </c>
      <c r="E143" s="4">
        <v>4.8795400000000004</v>
      </c>
      <c r="F143" s="4"/>
      <c r="G143" s="4">
        <v>1.9935</v>
      </c>
      <c r="H143" s="4">
        <v>2.7669630000000001</v>
      </c>
      <c r="I143" s="4">
        <v>4.0053169999999998</v>
      </c>
      <c r="J143" s="4">
        <v>4.8673999999999999</v>
      </c>
      <c r="M143" s="4">
        <f t="shared" si="7"/>
        <v>3.7823875</v>
      </c>
      <c r="N143" s="4">
        <f t="shared" si="9"/>
        <v>4.3483099999999997</v>
      </c>
      <c r="P143" s="4">
        <f t="shared" si="8"/>
        <v>9.5930449446259738E-2</v>
      </c>
    </row>
    <row r="144" spans="1:16" s="2" customFormat="1">
      <c r="A144" s="1">
        <v>37711</v>
      </c>
      <c r="B144" s="4">
        <v>2.7381600000000001</v>
      </c>
      <c r="C144" s="4">
        <v>3.2918099999999999</v>
      </c>
      <c r="D144" s="4">
        <v>4.1166600000000004</v>
      </c>
      <c r="E144" s="4">
        <v>4.8226800000000001</v>
      </c>
      <c r="F144" s="4"/>
      <c r="G144" s="4">
        <v>1.9975000000000001</v>
      </c>
      <c r="H144" s="4">
        <v>2.7610160000000001</v>
      </c>
      <c r="I144" s="4">
        <v>4.017182</v>
      </c>
      <c r="J144" s="4">
        <v>4.9242410000000003</v>
      </c>
      <c r="M144" s="4">
        <f t="shared" si="7"/>
        <v>3.7423275000000005</v>
      </c>
      <c r="N144" s="4">
        <f t="shared" si="9"/>
        <v>4.519895</v>
      </c>
      <c r="P144" s="4">
        <f t="shared" si="8"/>
        <v>-1.0591194054019992E-2</v>
      </c>
    </row>
    <row r="145" spans="1:16" s="2" customFormat="1">
      <c r="A145" s="1">
        <v>37680</v>
      </c>
      <c r="B145" s="4">
        <v>2.5924700000000001</v>
      </c>
      <c r="C145" s="4">
        <v>3.1152799999999998</v>
      </c>
      <c r="D145" s="4">
        <v>3.9964599999999999</v>
      </c>
      <c r="E145" s="4">
        <v>4.7198200000000003</v>
      </c>
      <c r="F145" s="4"/>
      <c r="G145" s="4">
        <v>1.9263999999999999</v>
      </c>
      <c r="H145" s="4">
        <v>2.68066</v>
      </c>
      <c r="I145" s="4">
        <v>3.8951389999999999</v>
      </c>
      <c r="J145" s="4">
        <v>4.7780630000000004</v>
      </c>
      <c r="M145" s="4">
        <f t="shared" si="7"/>
        <v>3.6060075</v>
      </c>
      <c r="N145" s="4">
        <f t="shared" si="9"/>
        <v>4.7406699999999997</v>
      </c>
      <c r="P145" s="4">
        <f t="shared" si="8"/>
        <v>-3.6426528677674638E-2</v>
      </c>
    </row>
    <row r="146" spans="1:16" s="2" customFormat="1">
      <c r="A146" s="1">
        <v>37652</v>
      </c>
      <c r="B146" s="4">
        <v>2.8558599999999998</v>
      </c>
      <c r="C146" s="4">
        <v>3.3647399999999998</v>
      </c>
      <c r="D146" s="4">
        <v>4.1130699999999996</v>
      </c>
      <c r="E146" s="4">
        <v>4.6973200000000004</v>
      </c>
      <c r="F146" s="4"/>
      <c r="G146" s="4">
        <v>2.1917</v>
      </c>
      <c r="H146" s="4">
        <v>2.9552930000000002</v>
      </c>
      <c r="I146" s="4">
        <v>4.1716059999999997</v>
      </c>
      <c r="J146" s="4">
        <v>4.9635449999999999</v>
      </c>
      <c r="M146" s="4">
        <f t="shared" si="7"/>
        <v>3.7577474999999998</v>
      </c>
      <c r="N146" s="4">
        <f t="shared" si="9"/>
        <v>5.0143925000000005</v>
      </c>
      <c r="P146" s="4">
        <f t="shared" si="8"/>
        <v>4.2079779368179283E-2</v>
      </c>
    </row>
    <row r="147" spans="1:16" s="2" customFormat="1">
      <c r="A147" s="1">
        <v>37621</v>
      </c>
      <c r="B147" s="4">
        <v>2.9809299999999999</v>
      </c>
      <c r="C147" s="4">
        <v>3.5017499999999999</v>
      </c>
      <c r="D147" s="4">
        <v>4.2667099999999998</v>
      </c>
      <c r="E147" s="4">
        <v>4.8336899999999998</v>
      </c>
      <c r="F147" s="4"/>
      <c r="G147" s="4">
        <v>2.0192000000000001</v>
      </c>
      <c r="H147" s="4">
        <v>2.7471760000000001</v>
      </c>
      <c r="I147" s="4">
        <v>4.0590919999999997</v>
      </c>
      <c r="J147" s="4">
        <v>4.9317039999999999</v>
      </c>
      <c r="M147" s="4">
        <f t="shared" si="7"/>
        <v>3.8957699999999997</v>
      </c>
      <c r="N147" s="4">
        <f t="shared" si="9"/>
        <v>4.9302275</v>
      </c>
      <c r="P147" s="4">
        <f t="shared" si="8"/>
        <v>3.6730115581209206E-2</v>
      </c>
    </row>
    <row r="148" spans="1:16" s="2" customFormat="1">
      <c r="A148" s="1">
        <v>37589</v>
      </c>
      <c r="B148" s="4">
        <v>3.40707</v>
      </c>
      <c r="C148" s="4">
        <v>3.8784299999999998</v>
      </c>
      <c r="D148" s="4">
        <v>4.54772</v>
      </c>
      <c r="E148" s="4">
        <v>5.05877</v>
      </c>
      <c r="F148" s="4"/>
      <c r="G148" s="4">
        <v>2.5716999999999999</v>
      </c>
      <c r="H148" s="4">
        <v>3.3161</v>
      </c>
      <c r="I148" s="4">
        <v>4.4976010000000004</v>
      </c>
      <c r="J148" s="4">
        <v>5.1867320000000001</v>
      </c>
      <c r="M148" s="4">
        <f t="shared" si="7"/>
        <v>4.2229975</v>
      </c>
      <c r="N148" s="4">
        <f t="shared" si="9"/>
        <v>5.0820349999999994</v>
      </c>
      <c r="P148" s="4">
        <f t="shared" si="8"/>
        <v>8.3995590088737332E-2</v>
      </c>
    </row>
    <row r="149" spans="1:16" s="2" customFormat="1">
      <c r="A149" s="1">
        <v>37560</v>
      </c>
      <c r="B149" s="4">
        <v>3.3593899999999999</v>
      </c>
      <c r="C149" s="4">
        <v>3.86164</v>
      </c>
      <c r="D149" s="4">
        <v>4.56853</v>
      </c>
      <c r="E149" s="4">
        <v>5.0947100000000001</v>
      </c>
      <c r="F149" s="4"/>
      <c r="G149" s="4">
        <v>2.1322999999999999</v>
      </c>
      <c r="H149" s="4">
        <v>2.7850450000000002</v>
      </c>
      <c r="I149" s="4">
        <v>4.1697069999999998</v>
      </c>
      <c r="J149" s="4">
        <v>5.1357020000000002</v>
      </c>
      <c r="M149" s="4">
        <f t="shared" si="7"/>
        <v>4.2210675000000002</v>
      </c>
      <c r="N149" s="4">
        <f t="shared" si="9"/>
        <v>4.7615100000000004</v>
      </c>
      <c r="P149" s="4">
        <f t="shared" si="8"/>
        <v>-4.5702134561996906E-4</v>
      </c>
    </row>
    <row r="150" spans="1:16" s="2" customFormat="1">
      <c r="A150" s="1">
        <v>37529</v>
      </c>
      <c r="B150" s="4">
        <v>3.2606099999999998</v>
      </c>
      <c r="C150" s="4">
        <v>3.6817199999999999</v>
      </c>
      <c r="D150" s="4">
        <v>4.3375399999999997</v>
      </c>
      <c r="E150" s="4">
        <v>4.84903</v>
      </c>
      <c r="F150" s="4"/>
      <c r="G150" s="4">
        <v>2.0449999999999999</v>
      </c>
      <c r="H150" s="4">
        <v>2.6406689999999999</v>
      </c>
      <c r="I150" s="4">
        <v>3.896979</v>
      </c>
      <c r="J150" s="4">
        <v>4.7889179999999998</v>
      </c>
      <c r="M150" s="4">
        <f t="shared" si="7"/>
        <v>4.0322249999999995</v>
      </c>
      <c r="N150" s="4">
        <f t="shared" si="9"/>
        <v>4.7200549999999994</v>
      </c>
      <c r="P150" s="4">
        <f t="shared" si="8"/>
        <v>-4.4738090542262278E-2</v>
      </c>
    </row>
    <row r="151" spans="1:16" s="2" customFormat="1">
      <c r="A151" s="1">
        <v>37498</v>
      </c>
      <c r="B151" s="4">
        <v>3.6895600000000002</v>
      </c>
      <c r="C151" s="4">
        <v>4.0935699999999997</v>
      </c>
      <c r="D151" s="4">
        <v>4.6215200000000003</v>
      </c>
      <c r="E151" s="4">
        <v>4.9885900000000003</v>
      </c>
      <c r="F151" s="4"/>
      <c r="G151" s="4">
        <v>2.5221</v>
      </c>
      <c r="H151" s="4">
        <v>3.2400319999999998</v>
      </c>
      <c r="I151" s="4">
        <v>4.3911090000000002</v>
      </c>
      <c r="J151" s="4">
        <v>5.0769250000000001</v>
      </c>
      <c r="M151" s="4">
        <f t="shared" si="7"/>
        <v>4.3483099999999997</v>
      </c>
      <c r="N151" s="4">
        <f t="shared" si="9"/>
        <v>4.7299625000000001</v>
      </c>
      <c r="P151" s="4">
        <f t="shared" si="8"/>
        <v>7.8389722795726979E-2</v>
      </c>
    </row>
    <row r="152" spans="1:16" s="2" customFormat="1">
      <c r="A152" s="1">
        <v>37468</v>
      </c>
      <c r="B152" s="4">
        <v>3.8613300000000002</v>
      </c>
      <c r="C152" s="4">
        <v>4.2949799999999998</v>
      </c>
      <c r="D152" s="4">
        <v>4.7771400000000002</v>
      </c>
      <c r="E152" s="4">
        <v>5.1461300000000003</v>
      </c>
      <c r="F152" s="4"/>
      <c r="G152" s="4">
        <v>2.8197000000000001</v>
      </c>
      <c r="H152" s="4">
        <v>3.4837910000000001</v>
      </c>
      <c r="I152" s="4">
        <v>4.6438179999999996</v>
      </c>
      <c r="J152" s="4">
        <v>5.4520479999999996</v>
      </c>
      <c r="M152" s="4">
        <f t="shared" si="7"/>
        <v>4.519895</v>
      </c>
      <c r="N152" s="4"/>
      <c r="P152" s="4">
        <f t="shared" si="8"/>
        <v>3.9460158084405283E-2</v>
      </c>
    </row>
    <row r="153" spans="1:16" s="2" customFormat="1">
      <c r="A153" s="1">
        <v>37435</v>
      </c>
      <c r="B153" s="4">
        <v>4.1761900000000001</v>
      </c>
      <c r="C153" s="4">
        <v>4.55593</v>
      </c>
      <c r="D153" s="4">
        <v>4.9863799999999996</v>
      </c>
      <c r="E153" s="4">
        <v>5.2441800000000001</v>
      </c>
      <c r="F153" s="4"/>
      <c r="G153" s="4">
        <v>3.4239000000000002</v>
      </c>
      <c r="H153" s="4">
        <v>4.0755759999999999</v>
      </c>
      <c r="I153" s="4">
        <v>5.0218220000000002</v>
      </c>
      <c r="J153" s="4">
        <v>5.6541610000000002</v>
      </c>
      <c r="M153" s="4">
        <f t="shared" si="7"/>
        <v>4.7406699999999997</v>
      </c>
      <c r="N153" s="4"/>
      <c r="P153" s="4">
        <f t="shared" si="8"/>
        <v>4.8845161226090367E-2</v>
      </c>
    </row>
    <row r="154" spans="1:16" s="2" customFormat="1">
      <c r="A154" s="1">
        <v>37407</v>
      </c>
      <c r="B154" s="4">
        <v>4.5113200000000004</v>
      </c>
      <c r="C154" s="4">
        <v>4.8416800000000002</v>
      </c>
      <c r="D154" s="4">
        <v>5.2111099999999997</v>
      </c>
      <c r="E154" s="4">
        <v>5.4934599999999998</v>
      </c>
      <c r="F154" s="4"/>
      <c r="G154" s="4">
        <v>3.7238000000000002</v>
      </c>
      <c r="H154" s="4">
        <v>4.352881</v>
      </c>
      <c r="I154" s="4">
        <v>5.2344819999999999</v>
      </c>
      <c r="J154" s="4">
        <v>5.7476570000000002</v>
      </c>
      <c r="M154" s="4">
        <f t="shared" si="7"/>
        <v>5.0143925000000005</v>
      </c>
      <c r="N154" s="4"/>
      <c r="P154" s="4">
        <f t="shared" si="8"/>
        <v>5.7739201420896363E-2</v>
      </c>
    </row>
    <row r="155" spans="1:16" s="2" customFormat="1">
      <c r="A155" s="1">
        <v>37376</v>
      </c>
      <c r="B155" s="4">
        <v>4.3508100000000001</v>
      </c>
      <c r="C155" s="4">
        <v>4.7507299999999999</v>
      </c>
      <c r="D155" s="4">
        <v>5.1562999999999999</v>
      </c>
      <c r="E155" s="4">
        <v>5.4630700000000001</v>
      </c>
      <c r="F155" s="4"/>
      <c r="G155" s="4">
        <v>3.8561000000000001</v>
      </c>
      <c r="H155" s="4">
        <v>4.4306169999999998</v>
      </c>
      <c r="I155" s="4">
        <v>5.3135279999999998</v>
      </c>
      <c r="J155" s="4">
        <v>5.7102709999999997</v>
      </c>
      <c r="M155" s="4">
        <f t="shared" si="7"/>
        <v>4.9302275</v>
      </c>
      <c r="N155" s="4"/>
      <c r="P155" s="4">
        <f t="shared" si="8"/>
        <v>-1.6784685283411795E-2</v>
      </c>
    </row>
    <row r="156" spans="1:16" s="2" customFormat="1">
      <c r="A156" s="1">
        <v>37344</v>
      </c>
      <c r="B156" s="4">
        <v>4.5790600000000001</v>
      </c>
      <c r="C156" s="4">
        <v>4.9355399999999996</v>
      </c>
      <c r="D156" s="4">
        <v>5.27027</v>
      </c>
      <c r="E156" s="4">
        <v>5.5432699999999997</v>
      </c>
      <c r="F156" s="4"/>
      <c r="G156" s="4">
        <v>4.2488999999999999</v>
      </c>
      <c r="H156" s="4">
        <v>4.8879000000000001</v>
      </c>
      <c r="I156" s="4">
        <v>5.3468</v>
      </c>
      <c r="J156" s="4">
        <v>6.0366</v>
      </c>
      <c r="M156" s="4">
        <f t="shared" si="7"/>
        <v>5.0820349999999994</v>
      </c>
      <c r="N156" s="4"/>
      <c r="P156" s="4">
        <f t="shared" si="8"/>
        <v>3.0791175457927537E-2</v>
      </c>
    </row>
    <row r="157" spans="1:16" s="2" customFormat="1">
      <c r="A157" s="1">
        <v>37315</v>
      </c>
      <c r="B157" s="4">
        <v>4.1646599999999996</v>
      </c>
      <c r="C157" s="4">
        <v>4.5905300000000002</v>
      </c>
      <c r="D157" s="4">
        <v>4.9921800000000003</v>
      </c>
      <c r="E157" s="4">
        <v>5.2986700000000004</v>
      </c>
      <c r="F157" s="4"/>
      <c r="G157" s="4">
        <v>3.6168999999999998</v>
      </c>
      <c r="H157" s="4">
        <v>4.2402689999999996</v>
      </c>
      <c r="I157" s="4">
        <v>5.1857139999999999</v>
      </c>
      <c r="J157" s="4">
        <v>5.5596199999999998</v>
      </c>
      <c r="M157" s="4">
        <f t="shared" si="7"/>
        <v>4.7615100000000004</v>
      </c>
      <c r="N157" s="4"/>
      <c r="P157" s="4">
        <f t="shared" si="8"/>
        <v>-6.3070207111914633E-2</v>
      </c>
    </row>
    <row r="158" spans="1:16" s="2" customFormat="1">
      <c r="A158" s="1">
        <v>37287</v>
      </c>
      <c r="B158" s="4">
        <v>4.1802200000000003</v>
      </c>
      <c r="C158" s="4">
        <v>4.5805999999999996</v>
      </c>
      <c r="D158" s="4">
        <v>4.9334699999999998</v>
      </c>
      <c r="E158" s="4">
        <v>5.1859299999999999</v>
      </c>
      <c r="F158" s="4"/>
      <c r="G158" s="4">
        <v>3.7919999999999998</v>
      </c>
      <c r="H158" s="4">
        <v>4.4334689999999997</v>
      </c>
      <c r="I158" s="4">
        <v>5.2364309999999996</v>
      </c>
      <c r="J158" s="4">
        <v>5.5963269999999996</v>
      </c>
      <c r="M158" s="4">
        <f>AVERAGE(B158:E158)</f>
        <v>4.7200549999999994</v>
      </c>
      <c r="N158" s="4"/>
      <c r="P158" s="4">
        <f t="shared" si="8"/>
        <v>-8.7062717499282582E-3</v>
      </c>
    </row>
    <row r="159" spans="1:16" s="2" customFormat="1">
      <c r="A159" s="1">
        <v>37256</v>
      </c>
      <c r="B159" s="4">
        <v>4.0078699999999996</v>
      </c>
      <c r="C159" s="4">
        <v>4.50732</v>
      </c>
      <c r="D159" s="4">
        <v>5.0412999999999997</v>
      </c>
      <c r="E159" s="4">
        <v>5.3633600000000001</v>
      </c>
      <c r="F159" s="4"/>
      <c r="G159" s="4">
        <v>3.7766999999999999</v>
      </c>
      <c r="H159" s="4">
        <v>4.4477739999999999</v>
      </c>
      <c r="I159" s="4">
        <v>5.3118619999999996</v>
      </c>
      <c r="J159" s="4">
        <v>5.682563</v>
      </c>
      <c r="M159" s="4">
        <f>AVERAGE(B159:E159)</f>
        <v>4.7299625000000001</v>
      </c>
      <c r="N159" s="4"/>
      <c r="P159" s="4">
        <f t="shared" si="8"/>
        <v>2.0990221512250653E-3</v>
      </c>
    </row>
    <row r="160" spans="1:16">
      <c r="P160" s="2"/>
    </row>
    <row r="161" spans="16:16">
      <c r="P161" s="2"/>
    </row>
    <row r="162" spans="16:16">
      <c r="P162" s="2"/>
    </row>
    <row r="163" spans="16:16">
      <c r="P163" s="2"/>
    </row>
    <row r="164" spans="16:16">
      <c r="P164" s="2"/>
    </row>
    <row r="165" spans="16:16">
      <c r="P165" s="2"/>
    </row>
    <row r="166" spans="16:16">
      <c r="P166" s="2"/>
    </row>
    <row r="167" spans="16:16">
      <c r="P167" s="2"/>
    </row>
    <row r="168" spans="16:16">
      <c r="P168" s="2"/>
    </row>
    <row r="169" spans="16:16">
      <c r="P169" s="2"/>
    </row>
    <row r="170" spans="16:16">
      <c r="P170" s="2"/>
    </row>
    <row r="171" spans="16:16">
      <c r="P171" s="2"/>
    </row>
    <row r="172" spans="16:16">
      <c r="P172" s="2"/>
    </row>
    <row r="173" spans="16:16">
      <c r="P173" s="2"/>
    </row>
    <row r="174" spans="16:16">
      <c r="P174" s="2"/>
    </row>
    <row r="175" spans="16:16">
      <c r="P175" s="2"/>
    </row>
    <row r="176" spans="16:16">
      <c r="P176" s="2"/>
    </row>
    <row r="177" spans="16:16">
      <c r="P177" s="2"/>
    </row>
  </sheetData>
  <mergeCells count="2">
    <mergeCell ref="B1:J1"/>
    <mergeCell ref="A1:A2"/>
  </mergeCells>
  <conditionalFormatting sqref="A3:E159 G3:J159 P3:P159 M3:M159">
    <cfRule type="expression" dxfId="9" priority="4" stopIfTrue="1">
      <formula>(MOD(ROW(),2)=1)</formula>
    </cfRule>
  </conditionalFormatting>
  <conditionalFormatting sqref="N3:N159">
    <cfRule type="expression" dxfId="8" priority="1" stopIfTrue="1">
      <formula>(MOD(ROW(),2)=1)</formula>
    </cfRule>
  </conditionalFormatting>
  <pageMargins left="0.75" right="0.75" top="1" bottom="1" header="0.5" footer="0.5"/>
  <pageSetup paperSize="9" firstPageNumber="0" fitToWidth="0" fitToHeight="0" pageOrder="overThenDown" orientation="portrait" horizontalDpi="300" verticalDpi="300" r:id="rId1"/>
  <headerFooter alignWithMargins="0"/>
  <ignoredErrors>
    <ignoredError sqref="M3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61"/>
  <sheetViews>
    <sheetView topLeftCell="N113" workbookViewId="0">
      <selection activeCell="AF150" sqref="AF150"/>
    </sheetView>
  </sheetViews>
  <sheetFormatPr baseColWidth="10" defaultColWidth="8.83203125" defaultRowHeight="13"/>
  <cols>
    <col min="1" max="1" width="9.5" bestFit="1" customWidth="1"/>
    <col min="2" max="2" width="19.1640625" bestFit="1" customWidth="1"/>
    <col min="3" max="3" width="8.5" customWidth="1"/>
    <col min="4" max="4" width="6.5" bestFit="1" customWidth="1"/>
    <col min="5" max="5" width="6.1640625" bestFit="1" customWidth="1"/>
    <col min="6" max="6" width="7.33203125" bestFit="1" customWidth="1"/>
    <col min="7" max="7" width="6.6640625" bestFit="1" customWidth="1"/>
    <col min="8" max="8" width="8.5" customWidth="1"/>
    <col min="9" max="9" width="15" bestFit="1" customWidth="1"/>
    <col min="11" max="11" width="11.6640625" bestFit="1" customWidth="1"/>
    <col min="13" max="13" width="11.83203125" bestFit="1" customWidth="1"/>
    <col min="14" max="14" width="24.5" bestFit="1" customWidth="1"/>
    <col min="19" max="19" width="11.6640625" bestFit="1" customWidth="1"/>
    <col min="20" max="20" width="10.6640625" bestFit="1" customWidth="1"/>
    <col min="22" max="23" width="12.1640625" bestFit="1" customWidth="1"/>
  </cols>
  <sheetData>
    <row r="1" spans="1:23" ht="25" thickBot="1">
      <c r="A1" s="16" t="s">
        <v>0</v>
      </c>
      <c r="B1" s="8"/>
      <c r="C1" s="8"/>
      <c r="D1" s="16" t="s">
        <v>11</v>
      </c>
      <c r="E1" s="16"/>
      <c r="F1" s="16"/>
      <c r="G1" s="16"/>
      <c r="H1" s="8"/>
      <c r="I1" s="8" t="s">
        <v>12</v>
      </c>
    </row>
    <row r="2" spans="1:23" ht="32.25" customHeight="1" thickBot="1">
      <c r="A2" s="16"/>
      <c r="B2" s="8" t="s">
        <v>12</v>
      </c>
      <c r="C2" s="8"/>
      <c r="D2" s="8" t="s">
        <v>13</v>
      </c>
      <c r="E2" s="8" t="s">
        <v>14</v>
      </c>
      <c r="F2" s="8" t="s">
        <v>16</v>
      </c>
      <c r="G2" s="8" t="s">
        <v>15</v>
      </c>
      <c r="H2" s="8"/>
      <c r="I2" s="8" t="s">
        <v>17</v>
      </c>
      <c r="K2" s="10" t="s">
        <v>20</v>
      </c>
      <c r="M2" s="10" t="s">
        <v>24</v>
      </c>
      <c r="N2" s="10" t="s">
        <v>25</v>
      </c>
      <c r="P2" s="10" t="s">
        <v>18</v>
      </c>
      <c r="Q2" s="10" t="s">
        <v>26</v>
      </c>
      <c r="S2" s="10" t="s">
        <v>27</v>
      </c>
      <c r="T2" s="10" t="s">
        <v>28</v>
      </c>
      <c r="V2" s="10" t="s">
        <v>30</v>
      </c>
      <c r="W2" s="10" t="s">
        <v>29</v>
      </c>
    </row>
    <row r="3" spans="1:23" s="2" customFormat="1">
      <c r="A3" s="7">
        <v>42034</v>
      </c>
      <c r="B3" s="6">
        <v>74.641659000000004</v>
      </c>
      <c r="C3" s="6"/>
      <c r="D3" s="5">
        <v>41.631844999999998</v>
      </c>
      <c r="E3" s="5">
        <v>64.501621</v>
      </c>
      <c r="F3" s="5">
        <v>93.643879999999996</v>
      </c>
      <c r="G3" s="5">
        <v>101.352604</v>
      </c>
      <c r="H3" s="6"/>
      <c r="I3" s="5">
        <v>381.79435799999999</v>
      </c>
      <c r="K3" s="12"/>
      <c r="M3" s="13">
        <f>I3 - B3</f>
        <v>307.15269899999998</v>
      </c>
      <c r="N3" s="13">
        <f>'Gov''t bond yields'!M10</f>
        <v>0.97440650000000006</v>
      </c>
      <c r="P3" s="14">
        <f>AVERAGE(N3:N152)</f>
        <v>3.020421193333334</v>
      </c>
      <c r="Q3" s="14">
        <f>AVERAGE(M3:M152)</f>
        <v>415.36541776000018</v>
      </c>
      <c r="S3" s="2">
        <f>STDEV(N3:N152)</f>
        <v>1.1729243426091507</v>
      </c>
      <c r="T3" s="2">
        <f>STDEV(M3:M152)</f>
        <v>242.20626397027112</v>
      </c>
      <c r="U3" s="15"/>
      <c r="V3" s="2">
        <f>(N3-$P$3)/$S$3</f>
        <v>-1.7443705608343061</v>
      </c>
      <c r="W3" s="2">
        <f>(M3-$Q$3)/$T$3</f>
        <v>-0.44677919136427635</v>
      </c>
    </row>
    <row r="4" spans="1:23" s="2" customFormat="1">
      <c r="A4" s="7">
        <v>42004</v>
      </c>
      <c r="B4" s="6">
        <v>80.626490000000004</v>
      </c>
      <c r="C4" s="6"/>
      <c r="D4" s="5">
        <v>48.510278999999997</v>
      </c>
      <c r="E4" s="5">
        <v>77.394808999999995</v>
      </c>
      <c r="F4" s="5">
        <v>95.736715000000004</v>
      </c>
      <c r="G4" s="5">
        <v>102.415515</v>
      </c>
      <c r="H4" s="6"/>
      <c r="I4" s="5">
        <v>402.82800800000001</v>
      </c>
      <c r="K4" s="12">
        <f>(B4 - B3)/B3</f>
        <v>8.018084110375949E-2</v>
      </c>
      <c r="M4" s="13">
        <f t="shared" ref="M4:M67" si="0">I4 - B4</f>
        <v>322.20151800000002</v>
      </c>
      <c r="N4" s="13">
        <f>'Gov''t bond yields'!M11</f>
        <v>1.0373265</v>
      </c>
      <c r="V4" s="2">
        <f t="shared" ref="V4:V67" si="1">(N4-$P$3)/$S$3</f>
        <v>-1.6907268621622882</v>
      </c>
      <c r="W4" s="2">
        <f t="shared" ref="W4:W67" si="2">(M4-$Q$3)/$T$3</f>
        <v>-0.38464694608986366</v>
      </c>
    </row>
    <row r="5" spans="1:23" s="2" customFormat="1">
      <c r="A5" s="7">
        <v>41971</v>
      </c>
      <c r="B5" s="6">
        <v>80.580534</v>
      </c>
      <c r="C5" s="6"/>
      <c r="D5" s="5">
        <v>52.242099000000003</v>
      </c>
      <c r="E5" s="5">
        <v>82.508784000000006</v>
      </c>
      <c r="F5" s="5">
        <v>93.968924999999999</v>
      </c>
      <c r="G5" s="5">
        <v>97.198570000000004</v>
      </c>
      <c r="H5" s="6"/>
      <c r="I5" s="5">
        <v>378.932503</v>
      </c>
      <c r="K5" s="12">
        <f>(B5 - B4)/B4</f>
        <v>-5.6998636552333954E-4</v>
      </c>
      <c r="M5" s="13">
        <f t="shared" si="0"/>
        <v>298.351969</v>
      </c>
      <c r="N5" s="13">
        <f>'Gov''t bond yields'!M12</f>
        <v>1.1660794999999999</v>
      </c>
      <c r="V5" s="2">
        <f t="shared" si="1"/>
        <v>-1.58095592867344</v>
      </c>
      <c r="W5" s="2">
        <f t="shared" si="2"/>
        <v>-0.48311487424768934</v>
      </c>
    </row>
    <row r="6" spans="1:23" s="2" customFormat="1">
      <c r="A6" s="7">
        <v>41943</v>
      </c>
      <c r="B6" s="6">
        <v>82.68723</v>
      </c>
      <c r="C6" s="6"/>
      <c r="D6" s="5">
        <v>57.620581999999999</v>
      </c>
      <c r="E6" s="5">
        <v>85.340822000000003</v>
      </c>
      <c r="F6" s="5">
        <v>92.765871000000004</v>
      </c>
      <c r="G6" s="5">
        <v>97.606030000000004</v>
      </c>
      <c r="H6" s="6"/>
      <c r="I6" s="5">
        <v>378.06986699999999</v>
      </c>
      <c r="K6" s="12">
        <f>(B6 - B5)/B5</f>
        <v>2.6143981622161992E-2</v>
      </c>
      <c r="M6" s="13">
        <f t="shared" si="0"/>
        <v>295.38263699999999</v>
      </c>
      <c r="N6" s="13">
        <f>'Gov''t bond yields'!M13</f>
        <v>1.2221949999999999</v>
      </c>
      <c r="V6" s="2">
        <f t="shared" si="1"/>
        <v>-1.5331135419469681</v>
      </c>
      <c r="W6" s="2">
        <f t="shared" si="2"/>
        <v>-0.49537439202946099</v>
      </c>
    </row>
    <row r="7" spans="1:23" s="2" customFormat="1">
      <c r="A7" s="7">
        <v>41912</v>
      </c>
      <c r="B7" s="6">
        <v>82.871028999999993</v>
      </c>
      <c r="C7" s="6"/>
      <c r="D7" s="5">
        <v>56.739942999999997</v>
      </c>
      <c r="E7" s="5">
        <v>84.364608000000004</v>
      </c>
      <c r="F7" s="5">
        <v>95.729949000000005</v>
      </c>
      <c r="G7" s="5">
        <v>95.096452999999997</v>
      </c>
      <c r="H7" s="6"/>
      <c r="I7" s="5">
        <v>368.313356</v>
      </c>
      <c r="K7" s="12">
        <f>(B7 - B6)/B6</f>
        <v>2.222822073009259E-3</v>
      </c>
      <c r="M7" s="13">
        <f t="shared" si="0"/>
        <v>285.44232699999998</v>
      </c>
      <c r="N7" s="13">
        <f>'Gov''t bond yields'!M14</f>
        <v>1.2460212500000001</v>
      </c>
      <c r="V7" s="2">
        <f t="shared" si="1"/>
        <v>-1.5127999981535134</v>
      </c>
      <c r="W7" s="2">
        <f t="shared" si="2"/>
        <v>-0.53641507296420388</v>
      </c>
    </row>
    <row r="8" spans="1:23" s="2" customFormat="1">
      <c r="A8" s="7">
        <v>41880</v>
      </c>
      <c r="B8" s="6">
        <v>82.767027999999996</v>
      </c>
      <c r="C8" s="6"/>
      <c r="D8" s="5">
        <v>60.462040999999999</v>
      </c>
      <c r="E8" s="5">
        <v>86.264195999999998</v>
      </c>
      <c r="F8" s="5">
        <v>93.056543000000005</v>
      </c>
      <c r="G8" s="5">
        <v>90.233461000000005</v>
      </c>
      <c r="H8" s="6"/>
      <c r="I8" s="5">
        <v>329.39643000000001</v>
      </c>
      <c r="K8" s="12">
        <f t="shared" ref="K8:K68" si="3">(B8 - B7)/B7</f>
        <v>-1.2549741599081228E-3</v>
      </c>
      <c r="M8" s="13">
        <f t="shared" si="0"/>
        <v>246.62940200000003</v>
      </c>
      <c r="N8" s="13">
        <f>'Gov''t bond yields'!M15</f>
        <v>1.2323569999999999</v>
      </c>
      <c r="V8" s="2">
        <f t="shared" si="1"/>
        <v>-1.5244497265320753</v>
      </c>
      <c r="W8" s="2">
        <f t="shared" si="2"/>
        <v>-0.69666247682475768</v>
      </c>
    </row>
    <row r="9" spans="1:23" s="2" customFormat="1">
      <c r="A9" s="7">
        <v>41851</v>
      </c>
      <c r="B9" s="6">
        <v>85.0779</v>
      </c>
      <c r="C9" s="6"/>
      <c r="D9" s="5">
        <v>65.597742999999994</v>
      </c>
      <c r="E9" s="5">
        <v>89.469172999999998</v>
      </c>
      <c r="F9" s="5">
        <v>94.008109000000005</v>
      </c>
      <c r="G9" s="5">
        <v>88.810462999999999</v>
      </c>
      <c r="H9" s="6"/>
      <c r="I9" s="5">
        <v>324.556578</v>
      </c>
      <c r="K9" s="12">
        <f>(B9 - B8)/B8</f>
        <v>2.7920200300051892E-2</v>
      </c>
      <c r="M9" s="13">
        <f t="shared" si="0"/>
        <v>239.478678</v>
      </c>
      <c r="N9" s="13">
        <f>'Gov''t bond yields'!M16</f>
        <v>1.5159687500000001</v>
      </c>
      <c r="V9" s="2">
        <f t="shared" si="1"/>
        <v>-1.2826508826534408</v>
      </c>
      <c r="W9" s="2">
        <f t="shared" si="2"/>
        <v>-0.72618575951276332</v>
      </c>
    </row>
    <row r="10" spans="1:23" s="2" customFormat="1">
      <c r="A10" s="7">
        <v>41820</v>
      </c>
      <c r="B10" s="6">
        <v>89.971573000000006</v>
      </c>
      <c r="C10" s="6"/>
      <c r="D10" s="5">
        <v>70.583448000000004</v>
      </c>
      <c r="E10" s="5">
        <v>96.992168000000007</v>
      </c>
      <c r="F10" s="5">
        <v>96.451068000000006</v>
      </c>
      <c r="G10" s="5">
        <v>93.894591000000005</v>
      </c>
      <c r="H10" s="6"/>
      <c r="I10" s="5">
        <v>293.160214</v>
      </c>
      <c r="K10" s="12">
        <f t="shared" si="3"/>
        <v>5.7519908225285375E-2</v>
      </c>
      <c r="M10" s="13">
        <f t="shared" si="0"/>
        <v>203.18864099999999</v>
      </c>
      <c r="N10" s="13">
        <f>'Gov''t bond yields'!M17</f>
        <v>1.31412175</v>
      </c>
      <c r="V10" s="2">
        <f t="shared" si="1"/>
        <v>-1.4547395610681073</v>
      </c>
      <c r="W10" s="2">
        <f t="shared" si="2"/>
        <v>-0.87601688446027637</v>
      </c>
    </row>
    <row r="11" spans="1:23" s="2" customFormat="1">
      <c r="A11" s="7">
        <v>41789</v>
      </c>
      <c r="B11" s="6">
        <v>90.039783999999997</v>
      </c>
      <c r="C11" s="6"/>
      <c r="D11" s="5">
        <v>71.345037000000005</v>
      </c>
      <c r="E11" s="5">
        <v>96.781147000000004</v>
      </c>
      <c r="F11" s="5">
        <v>98.670828999999998</v>
      </c>
      <c r="G11" s="5">
        <v>89.568225999999996</v>
      </c>
      <c r="H11" s="6"/>
      <c r="I11" s="5">
        <v>296.65138200000001</v>
      </c>
      <c r="K11" s="12">
        <f t="shared" si="3"/>
        <v>7.5813946256103484E-4</v>
      </c>
      <c r="M11" s="13">
        <f t="shared" si="0"/>
        <v>206.61159800000001</v>
      </c>
      <c r="N11" s="13">
        <f>'Gov''t bond yields'!M18</f>
        <v>1.2908772499999999</v>
      </c>
      <c r="V11" s="2">
        <f t="shared" si="1"/>
        <v>-1.4745571223170222</v>
      </c>
      <c r="W11" s="2">
        <f t="shared" si="2"/>
        <v>-0.86188447952619018</v>
      </c>
    </row>
    <row r="12" spans="1:23" s="2" customFormat="1">
      <c r="A12" s="7">
        <v>41759</v>
      </c>
      <c r="B12" s="6">
        <v>90.278058000000001</v>
      </c>
      <c r="C12" s="6"/>
      <c r="D12" s="5">
        <v>70.524050000000003</v>
      </c>
      <c r="E12" s="5">
        <v>97.370692000000005</v>
      </c>
      <c r="F12" s="5">
        <v>99.473136999999994</v>
      </c>
      <c r="G12" s="5">
        <v>93.481763000000001</v>
      </c>
      <c r="H12" s="6"/>
      <c r="I12" s="5">
        <v>279.89221800000001</v>
      </c>
      <c r="K12" s="12">
        <f t="shared" si="3"/>
        <v>2.6463190982333332E-3</v>
      </c>
      <c r="M12" s="13">
        <f t="shared" si="0"/>
        <v>189.61416000000003</v>
      </c>
      <c r="N12" s="13">
        <f>'Gov''t bond yields'!M19</f>
        <v>1.3489359999999999</v>
      </c>
      <c r="V12" s="2">
        <f t="shared" si="1"/>
        <v>-1.4250579791149556</v>
      </c>
      <c r="W12" s="2">
        <f t="shared" si="2"/>
        <v>-0.93206201218523943</v>
      </c>
    </row>
    <row r="13" spans="1:23" s="2" customFormat="1">
      <c r="A13" s="7">
        <v>41729</v>
      </c>
      <c r="B13" s="6">
        <v>97.688878000000003</v>
      </c>
      <c r="C13" s="6"/>
      <c r="D13" s="5">
        <v>73.852006000000003</v>
      </c>
      <c r="E13" s="5">
        <v>104.75067</v>
      </c>
      <c r="F13" s="5">
        <v>110.62920200000001</v>
      </c>
      <c r="G13" s="5">
        <v>99.367604</v>
      </c>
      <c r="H13" s="6"/>
      <c r="I13" s="5">
        <v>294.34785699999998</v>
      </c>
      <c r="K13" s="12">
        <f t="shared" si="3"/>
        <v>8.2088828273200132E-2</v>
      </c>
      <c r="M13" s="13">
        <f t="shared" si="0"/>
        <v>196.65897899999999</v>
      </c>
      <c r="N13" s="13">
        <f>'Gov''t bond yields'!M20</f>
        <v>1.447192</v>
      </c>
      <c r="V13" s="2">
        <f t="shared" si="1"/>
        <v>-1.3412878701397839</v>
      </c>
      <c r="W13" s="2">
        <f t="shared" si="2"/>
        <v>-0.9029759807815898</v>
      </c>
    </row>
    <row r="14" spans="1:23" s="2" customFormat="1">
      <c r="A14" s="7">
        <v>41698</v>
      </c>
      <c r="B14" s="6">
        <v>99.461685000000003</v>
      </c>
      <c r="C14" s="6"/>
      <c r="D14" s="5">
        <v>76.876509999999996</v>
      </c>
      <c r="E14" s="5">
        <v>107.81992</v>
      </c>
      <c r="F14" s="5">
        <v>111.04760400000001</v>
      </c>
      <c r="G14" s="5">
        <v>96.041628000000003</v>
      </c>
      <c r="H14" s="6"/>
      <c r="I14" s="5">
        <v>296.66600899999997</v>
      </c>
      <c r="K14" s="12">
        <f t="shared" si="3"/>
        <v>1.8147480412253277E-2</v>
      </c>
      <c r="M14" s="13">
        <f t="shared" si="0"/>
        <v>197.20432399999999</v>
      </c>
      <c r="N14" s="13">
        <f>'Gov''t bond yields'!M21</f>
        <v>1.2801752500000001</v>
      </c>
      <c r="V14" s="2">
        <f t="shared" si="1"/>
        <v>-1.4836813254827552</v>
      </c>
      <c r="W14" s="2">
        <f t="shared" si="2"/>
        <v>-0.90072440812999666</v>
      </c>
    </row>
    <row r="15" spans="1:23" s="2" customFormat="1">
      <c r="A15" s="7">
        <v>41670</v>
      </c>
      <c r="B15" s="6">
        <v>105.800591</v>
      </c>
      <c r="C15" s="6"/>
      <c r="D15" s="5">
        <v>80.774118000000001</v>
      </c>
      <c r="E15" s="5">
        <v>115.438666</v>
      </c>
      <c r="F15" s="5">
        <v>115.33537099999999</v>
      </c>
      <c r="G15" s="5">
        <v>104.402674</v>
      </c>
      <c r="H15" s="6"/>
      <c r="I15" s="5">
        <v>359.52371199999999</v>
      </c>
      <c r="K15" s="12">
        <f t="shared" si="3"/>
        <v>6.3732139667651858E-2</v>
      </c>
      <c r="M15" s="13">
        <f t="shared" si="0"/>
        <v>253.72312099999999</v>
      </c>
      <c r="N15" s="13">
        <f>'Gov''t bond yields'!M22</f>
        <v>1.3203689999999999</v>
      </c>
      <c r="V15" s="2">
        <f t="shared" si="1"/>
        <v>-1.4494133437043315</v>
      </c>
      <c r="W15" s="2">
        <f t="shared" si="2"/>
        <v>-0.66737455138584068</v>
      </c>
    </row>
    <row r="16" spans="1:23" s="2" customFormat="1">
      <c r="A16" s="7">
        <v>41639</v>
      </c>
      <c r="B16" s="6">
        <v>100.164669</v>
      </c>
      <c r="C16" s="6"/>
      <c r="D16" s="5">
        <v>75.070418000000004</v>
      </c>
      <c r="E16" s="5">
        <v>107.422056</v>
      </c>
      <c r="F16" s="5">
        <v>112.72046400000001</v>
      </c>
      <c r="G16" s="5">
        <v>96.910925000000006</v>
      </c>
      <c r="H16" s="6"/>
      <c r="I16" s="5">
        <v>319.01946199999998</v>
      </c>
      <c r="K16" s="12">
        <f t="shared" si="3"/>
        <v>-5.3269286558144023E-2</v>
      </c>
      <c r="M16" s="13">
        <f t="shared" si="0"/>
        <v>218.85479299999997</v>
      </c>
      <c r="N16" s="13">
        <f>'Gov''t bond yields'!M23</f>
        <v>1.1392322500000001</v>
      </c>
      <c r="V16" s="2">
        <f t="shared" si="1"/>
        <v>-1.6038450861618752</v>
      </c>
      <c r="W16" s="2">
        <f t="shared" si="2"/>
        <v>-0.81133584878762799</v>
      </c>
    </row>
    <row r="17" spans="1:23" s="2" customFormat="1">
      <c r="A17" s="7">
        <v>41607</v>
      </c>
      <c r="B17" s="6">
        <v>105.73702900000001</v>
      </c>
      <c r="C17" s="6"/>
      <c r="D17" s="5">
        <v>77.723011999999997</v>
      </c>
      <c r="E17" s="5">
        <v>114.959964</v>
      </c>
      <c r="F17" s="5">
        <v>117.985748</v>
      </c>
      <c r="G17" s="5">
        <v>101.977797</v>
      </c>
      <c r="H17" s="6"/>
      <c r="I17" s="5">
        <v>359.91555599999998</v>
      </c>
      <c r="K17" s="12">
        <f t="shared" si="3"/>
        <v>5.5631991356153765E-2</v>
      </c>
      <c r="M17" s="13">
        <f t="shared" si="0"/>
        <v>254.17852699999997</v>
      </c>
      <c r="N17" s="13">
        <f>'Gov''t bond yields'!M24</f>
        <v>0.93151275</v>
      </c>
      <c r="V17" s="2">
        <f t="shared" si="1"/>
        <v>-1.7809404813669327</v>
      </c>
      <c r="W17" s="2">
        <f t="shared" si="2"/>
        <v>-0.66549431099678169</v>
      </c>
    </row>
    <row r="18" spans="1:23" s="2" customFormat="1">
      <c r="A18" s="7">
        <v>41578</v>
      </c>
      <c r="B18" s="6">
        <v>112.4884</v>
      </c>
      <c r="C18" s="6"/>
      <c r="D18" s="5">
        <v>83.39461</v>
      </c>
      <c r="E18" s="5">
        <v>121.553078</v>
      </c>
      <c r="F18" s="5">
        <v>121.55740299999999</v>
      </c>
      <c r="G18" s="5">
        <v>118.495683</v>
      </c>
      <c r="H18" s="6"/>
      <c r="I18" s="5">
        <v>383.72833500000002</v>
      </c>
      <c r="K18" s="12">
        <f t="shared" si="3"/>
        <v>6.3850583507505124E-2</v>
      </c>
      <c r="M18" s="13">
        <f t="shared" si="0"/>
        <v>271.239935</v>
      </c>
      <c r="N18" s="13">
        <f>'Gov''t bond yields'!M25</f>
        <v>0.96843575000000004</v>
      </c>
      <c r="V18" s="2">
        <f t="shared" si="1"/>
        <v>-1.7494610426182531</v>
      </c>
      <c r="W18" s="2">
        <f t="shared" si="2"/>
        <v>-0.59505266460693362</v>
      </c>
    </row>
    <row r="19" spans="1:23" s="2" customFormat="1">
      <c r="A19" s="7">
        <v>41547</v>
      </c>
      <c r="B19" s="6">
        <v>119.173306</v>
      </c>
      <c r="C19" s="6"/>
      <c r="D19" s="5">
        <v>85.707171000000002</v>
      </c>
      <c r="E19" s="5">
        <v>127.230701</v>
      </c>
      <c r="F19" s="5">
        <v>131.545726</v>
      </c>
      <c r="G19" s="5">
        <v>127.185275</v>
      </c>
      <c r="H19" s="6"/>
      <c r="I19" s="5">
        <v>427.15051199999999</v>
      </c>
      <c r="K19" s="12">
        <f t="shared" si="3"/>
        <v>5.9427514303697075E-2</v>
      </c>
      <c r="M19" s="13">
        <f t="shared" si="0"/>
        <v>307.97720600000002</v>
      </c>
      <c r="N19" s="13">
        <f>'Gov''t bond yields'!M26</f>
        <v>1.0901165000000002</v>
      </c>
      <c r="V19" s="2">
        <f t="shared" si="1"/>
        <v>-1.645719696668076</v>
      </c>
      <c r="W19" s="2">
        <f t="shared" si="2"/>
        <v>-0.44337503910791176</v>
      </c>
    </row>
    <row r="20" spans="1:23" s="2" customFormat="1">
      <c r="A20" s="7">
        <v>41516</v>
      </c>
      <c r="B20" s="6">
        <v>111.411973</v>
      </c>
      <c r="C20" s="6"/>
      <c r="D20" s="5">
        <v>79.969729999999998</v>
      </c>
      <c r="E20" s="5">
        <v>121.852958</v>
      </c>
      <c r="F20" s="5">
        <v>120.458001</v>
      </c>
      <c r="G20" s="5">
        <v>121.30994800000001</v>
      </c>
      <c r="H20" s="6"/>
      <c r="I20" s="5">
        <v>424.09172599999999</v>
      </c>
      <c r="K20" s="12">
        <f t="shared" si="3"/>
        <v>-6.5126438633832925E-2</v>
      </c>
      <c r="M20" s="13">
        <f t="shared" si="0"/>
        <v>312.67975300000001</v>
      </c>
      <c r="N20" s="13">
        <f>'Gov''t bond yields'!M27</f>
        <v>1.2941627499999999</v>
      </c>
      <c r="V20" s="2">
        <f t="shared" si="1"/>
        <v>-1.4717560038811206</v>
      </c>
      <c r="W20" s="2">
        <f t="shared" si="2"/>
        <v>-0.42395957510250032</v>
      </c>
    </row>
    <row r="21" spans="1:23" s="2" customFormat="1">
      <c r="A21" s="7">
        <v>41486</v>
      </c>
      <c r="B21" s="6">
        <v>117.48058399999999</v>
      </c>
      <c r="C21" s="6"/>
      <c r="D21" s="5">
        <v>86.348965000000007</v>
      </c>
      <c r="E21" s="5">
        <v>125.965464</v>
      </c>
      <c r="F21" s="5">
        <v>126.54244</v>
      </c>
      <c r="G21" s="5">
        <v>138.14505399999999</v>
      </c>
      <c r="H21" s="6"/>
      <c r="I21" s="5">
        <v>431.50367699999998</v>
      </c>
      <c r="K21" s="12">
        <f t="shared" si="3"/>
        <v>5.4470007456020819E-2</v>
      </c>
      <c r="M21" s="13">
        <f t="shared" si="0"/>
        <v>314.02309300000002</v>
      </c>
      <c r="N21" s="13">
        <f>'Gov''t bond yields'!M28</f>
        <v>0.97043400000000002</v>
      </c>
      <c r="V21" s="2">
        <f t="shared" si="1"/>
        <v>-1.7477573947976659</v>
      </c>
      <c r="W21" s="2">
        <f t="shared" si="2"/>
        <v>-0.41841331061709919</v>
      </c>
    </row>
    <row r="22" spans="1:23" s="2" customFormat="1">
      <c r="A22" s="7">
        <v>41453</v>
      </c>
      <c r="B22" s="6">
        <v>123.674712</v>
      </c>
      <c r="C22" s="6"/>
      <c r="D22" s="5">
        <v>87.261635999999996</v>
      </c>
      <c r="E22" s="5">
        <v>134.66680500000001</v>
      </c>
      <c r="F22" s="5">
        <v>135.724512</v>
      </c>
      <c r="G22" s="5">
        <v>140.16888900000001</v>
      </c>
      <c r="H22" s="6"/>
      <c r="I22" s="5">
        <v>476.62915600000002</v>
      </c>
      <c r="K22" s="12">
        <f t="shared" si="3"/>
        <v>5.2724695341998015E-2</v>
      </c>
      <c r="M22" s="13">
        <f t="shared" si="0"/>
        <v>352.95444400000002</v>
      </c>
      <c r="N22" s="13">
        <f>'Gov''t bond yields'!M29</f>
        <v>1.0632682500000001</v>
      </c>
      <c r="V22" s="2">
        <f t="shared" si="1"/>
        <v>-1.6686097067264201</v>
      </c>
      <c r="W22" s="2">
        <f t="shared" si="2"/>
        <v>-0.25767695986450873</v>
      </c>
    </row>
    <row r="23" spans="1:23" s="2" customFormat="1">
      <c r="A23" s="7">
        <v>41425</v>
      </c>
      <c r="B23" s="6">
        <v>103.933286</v>
      </c>
      <c r="C23" s="6"/>
      <c r="D23" s="5">
        <v>76.570145999999994</v>
      </c>
      <c r="E23" s="5">
        <v>112.94197200000001</v>
      </c>
      <c r="F23" s="5">
        <v>111.359123</v>
      </c>
      <c r="G23" s="5">
        <v>119.96215100000001</v>
      </c>
      <c r="H23" s="6"/>
      <c r="I23" s="5">
        <v>419.05735399999998</v>
      </c>
      <c r="K23" s="12">
        <f t="shared" si="3"/>
        <v>-0.1596237879252147</v>
      </c>
      <c r="M23" s="13">
        <f t="shared" si="0"/>
        <v>315.12406799999997</v>
      </c>
      <c r="N23" s="13">
        <f>'Gov''t bond yields'!M30</f>
        <v>1.1155165</v>
      </c>
      <c r="V23" s="2">
        <f t="shared" si="1"/>
        <v>-1.6240644209803892</v>
      </c>
      <c r="W23" s="2">
        <f t="shared" si="2"/>
        <v>-0.413867701507109</v>
      </c>
    </row>
    <row r="24" spans="1:23" s="2" customFormat="1">
      <c r="A24" s="7">
        <v>41394</v>
      </c>
      <c r="B24" s="6">
        <v>113.928505</v>
      </c>
      <c r="C24" s="6"/>
      <c r="D24" s="5">
        <v>84.520607999999996</v>
      </c>
      <c r="E24" s="5">
        <v>122.30831499999999</v>
      </c>
      <c r="F24" s="5">
        <v>124.772313</v>
      </c>
      <c r="G24" s="5">
        <v>133.83423500000001</v>
      </c>
      <c r="H24" s="6"/>
      <c r="I24" s="5">
        <v>417.25373300000001</v>
      </c>
      <c r="K24" s="12">
        <f t="shared" si="3"/>
        <v>9.6169565927127582E-2</v>
      </c>
      <c r="M24" s="13">
        <f t="shared" si="0"/>
        <v>303.32522800000004</v>
      </c>
      <c r="N24" s="13">
        <f>'Gov''t bond yields'!M31</f>
        <v>1.08006475</v>
      </c>
      <c r="V24" s="2">
        <f t="shared" si="1"/>
        <v>-1.6542895162505054</v>
      </c>
      <c r="W24" s="2">
        <f t="shared" si="2"/>
        <v>-0.46258171825709754</v>
      </c>
    </row>
    <row r="25" spans="1:23" s="2" customFormat="1">
      <c r="A25" s="7">
        <v>41362</v>
      </c>
      <c r="B25" s="6">
        <v>125.552812</v>
      </c>
      <c r="C25" s="6"/>
      <c r="D25" s="5">
        <v>94.187503000000007</v>
      </c>
      <c r="E25" s="5">
        <v>137.72755000000001</v>
      </c>
      <c r="F25" s="5">
        <v>132.94913399999999</v>
      </c>
      <c r="G25" s="5">
        <v>142.74816100000001</v>
      </c>
      <c r="H25" s="6"/>
      <c r="I25" s="5">
        <v>468.18235199999998</v>
      </c>
      <c r="K25" s="12">
        <f t="shared" si="3"/>
        <v>0.10203159428801424</v>
      </c>
      <c r="M25" s="13">
        <f t="shared" si="0"/>
        <v>342.62953999999996</v>
      </c>
      <c r="N25" s="13">
        <f>'Gov''t bond yields'!M32</f>
        <v>0.9947315000000001</v>
      </c>
      <c r="V25" s="2">
        <f t="shared" si="1"/>
        <v>-1.7270420774346116</v>
      </c>
      <c r="W25" s="2">
        <f t="shared" si="2"/>
        <v>-0.30030551880742429</v>
      </c>
    </row>
    <row r="26" spans="1:23" s="2" customFormat="1">
      <c r="A26" s="7">
        <v>41333</v>
      </c>
      <c r="B26" s="6">
        <v>128.115667</v>
      </c>
      <c r="C26" s="6"/>
      <c r="D26" s="5">
        <v>100.65897200000001</v>
      </c>
      <c r="E26" s="5">
        <v>139.814381</v>
      </c>
      <c r="F26" s="5">
        <v>132.38987700000001</v>
      </c>
      <c r="G26" s="5">
        <v>144.41229300000001</v>
      </c>
      <c r="H26" s="6"/>
      <c r="I26" s="5">
        <v>466.93830800000001</v>
      </c>
      <c r="K26" s="12">
        <f t="shared" si="3"/>
        <v>2.0412565510679274E-2</v>
      </c>
      <c r="M26" s="13">
        <f t="shared" si="0"/>
        <v>338.82264099999998</v>
      </c>
      <c r="N26" s="13">
        <f>'Gov''t bond yields'!M33</f>
        <v>0.95014124999999994</v>
      </c>
      <c r="V26" s="2">
        <f t="shared" si="1"/>
        <v>-1.7650583828177964</v>
      </c>
      <c r="W26" s="2">
        <f t="shared" si="2"/>
        <v>-0.31602310982921245</v>
      </c>
    </row>
    <row r="27" spans="1:23" s="2" customFormat="1">
      <c r="A27" s="7">
        <v>41305</v>
      </c>
      <c r="B27" s="6">
        <v>130.01754</v>
      </c>
      <c r="C27" s="6"/>
      <c r="D27" s="5">
        <v>105.381508</v>
      </c>
      <c r="E27" s="5">
        <v>138.62749600000001</v>
      </c>
      <c r="F27" s="5">
        <v>133.840507</v>
      </c>
      <c r="G27" s="5">
        <v>150.386717</v>
      </c>
      <c r="H27" s="6"/>
      <c r="I27" s="5">
        <v>483.14117599999997</v>
      </c>
      <c r="K27" s="12">
        <f t="shared" si="3"/>
        <v>1.4844968180199185E-2</v>
      </c>
      <c r="M27" s="13">
        <f t="shared" si="0"/>
        <v>353.12363599999998</v>
      </c>
      <c r="N27" s="13">
        <f>'Gov''t bond yields'!M34</f>
        <v>1.2172367500000001</v>
      </c>
      <c r="V27" s="2">
        <f t="shared" si="1"/>
        <v>-1.537340796698089</v>
      </c>
      <c r="W27" s="2">
        <f t="shared" si="2"/>
        <v>-0.25697841475990846</v>
      </c>
    </row>
    <row r="28" spans="1:23" s="2" customFormat="1">
      <c r="A28" s="7">
        <v>41274</v>
      </c>
      <c r="B28" s="6">
        <v>127.812944</v>
      </c>
      <c r="C28" s="6"/>
      <c r="D28" s="5">
        <v>100.045344</v>
      </c>
      <c r="E28" s="5">
        <v>140.27592999999999</v>
      </c>
      <c r="F28" s="5">
        <v>135.329531</v>
      </c>
      <c r="G28" s="5">
        <v>152.653659</v>
      </c>
      <c r="H28" s="6"/>
      <c r="I28" s="5">
        <v>486.25392299999999</v>
      </c>
      <c r="K28" s="12">
        <f t="shared" si="3"/>
        <v>-1.69561429942452E-2</v>
      </c>
      <c r="M28" s="13">
        <f t="shared" si="0"/>
        <v>358.44097899999997</v>
      </c>
      <c r="N28" s="13">
        <f>'Gov''t bond yields'!M35</f>
        <v>0.852715</v>
      </c>
      <c r="V28" s="2">
        <f t="shared" si="1"/>
        <v>-1.8481210719110048</v>
      </c>
      <c r="W28" s="2">
        <f t="shared" si="2"/>
        <v>-0.23502463489956327</v>
      </c>
    </row>
    <row r="29" spans="1:23" s="2" customFormat="1">
      <c r="A29" s="7">
        <v>41243</v>
      </c>
      <c r="B29" s="6">
        <v>130.77241900000001</v>
      </c>
      <c r="C29" s="6"/>
      <c r="D29" s="5">
        <v>106.53419</v>
      </c>
      <c r="E29" s="5">
        <v>140.751633</v>
      </c>
      <c r="F29" s="5">
        <v>136.66805099999999</v>
      </c>
      <c r="G29" s="5">
        <v>154.52144699999999</v>
      </c>
      <c r="H29" s="6"/>
      <c r="I29" s="5">
        <v>523.48927400000002</v>
      </c>
      <c r="K29" s="12">
        <f t="shared" si="3"/>
        <v>2.31547361900999E-2</v>
      </c>
      <c r="M29" s="13">
        <f t="shared" si="0"/>
        <v>392.71685500000001</v>
      </c>
      <c r="N29" s="13">
        <f>'Gov''t bond yields'!M36</f>
        <v>1.2379472499999999</v>
      </c>
      <c r="V29" s="2">
        <f t="shared" si="1"/>
        <v>-1.5196836475984892</v>
      </c>
      <c r="W29" s="2">
        <f t="shared" si="2"/>
        <v>-9.3509401403343156E-2</v>
      </c>
    </row>
    <row r="30" spans="1:23" s="2" customFormat="1">
      <c r="A30" s="7">
        <v>41213</v>
      </c>
      <c r="B30" s="6">
        <v>135.35251600000001</v>
      </c>
      <c r="C30" s="6"/>
      <c r="D30" s="5">
        <v>107.837271</v>
      </c>
      <c r="E30" s="5">
        <v>148.43083799999999</v>
      </c>
      <c r="F30" s="5">
        <v>140.56786199999999</v>
      </c>
      <c r="G30" s="5">
        <v>161.61367300000001</v>
      </c>
      <c r="H30" s="6"/>
      <c r="I30" s="5">
        <v>545.38117699999998</v>
      </c>
      <c r="K30" s="12">
        <f t="shared" si="3"/>
        <v>3.502341728495513E-2</v>
      </c>
      <c r="M30" s="13">
        <f t="shared" si="0"/>
        <v>410.02866099999994</v>
      </c>
      <c r="N30" s="13">
        <f>'Gov''t bond yields'!M37</f>
        <v>1.3853612499999999</v>
      </c>
      <c r="V30" s="2">
        <f t="shared" si="1"/>
        <v>-1.394002907038463</v>
      </c>
      <c r="W30" s="2">
        <f t="shared" si="2"/>
        <v>-2.2033933691555086E-2</v>
      </c>
    </row>
    <row r="31" spans="1:23" s="2" customFormat="1">
      <c r="A31" s="7">
        <v>41180</v>
      </c>
      <c r="B31" s="6">
        <v>151.887123</v>
      </c>
      <c r="C31" s="6"/>
      <c r="D31" s="5">
        <v>120.980599</v>
      </c>
      <c r="E31" s="5">
        <v>173.85904400000001</v>
      </c>
      <c r="F31" s="5">
        <v>152.38552300000001</v>
      </c>
      <c r="G31" s="5">
        <v>176.777343</v>
      </c>
      <c r="H31" s="6"/>
      <c r="I31" s="5">
        <v>575.74074299999995</v>
      </c>
      <c r="K31" s="12">
        <f t="shared" si="3"/>
        <v>0.12215958364601064</v>
      </c>
      <c r="M31" s="13">
        <f t="shared" si="0"/>
        <v>423.85361999999998</v>
      </c>
      <c r="N31" s="13">
        <f>'Gov''t bond yields'!M38</f>
        <v>1.3735735</v>
      </c>
      <c r="V31" s="2">
        <f t="shared" si="1"/>
        <v>-1.4040527879828537</v>
      </c>
      <c r="W31" s="2">
        <f t="shared" si="2"/>
        <v>3.5045345652338918E-2</v>
      </c>
    </row>
    <row r="32" spans="1:23" s="2" customFormat="1">
      <c r="A32" s="7">
        <v>41152</v>
      </c>
      <c r="B32" s="6">
        <v>151.04028299999999</v>
      </c>
      <c r="C32" s="6"/>
      <c r="D32" s="5">
        <v>119.501644</v>
      </c>
      <c r="E32" s="5">
        <v>170.43669700000001</v>
      </c>
      <c r="F32" s="5">
        <v>153.45861199999999</v>
      </c>
      <c r="G32" s="5">
        <v>174.25315900000001</v>
      </c>
      <c r="H32" s="6"/>
      <c r="I32" s="5">
        <v>606.18208300000003</v>
      </c>
      <c r="K32" s="12">
        <f t="shared" si="3"/>
        <v>-5.5754561892650666E-3</v>
      </c>
      <c r="M32" s="13">
        <f t="shared" si="0"/>
        <v>455.14180000000005</v>
      </c>
      <c r="N32" s="13">
        <f>'Gov''t bond yields'!M39</f>
        <v>1.3617599999999999</v>
      </c>
      <c r="V32" s="2">
        <f t="shared" si="1"/>
        <v>-1.4141246226024007</v>
      </c>
      <c r="W32" s="2">
        <f t="shared" si="2"/>
        <v>0.16422524169268427</v>
      </c>
    </row>
    <row r="33" spans="1:23" s="2" customFormat="1">
      <c r="A33" s="7">
        <v>41121</v>
      </c>
      <c r="B33" s="6">
        <v>169.907546</v>
      </c>
      <c r="C33" s="6"/>
      <c r="D33" s="5">
        <v>135.16631599999999</v>
      </c>
      <c r="E33" s="5">
        <v>191.82634300000001</v>
      </c>
      <c r="F33" s="5">
        <v>178.52405400000001</v>
      </c>
      <c r="G33" s="5">
        <v>190.672281</v>
      </c>
      <c r="H33" s="6"/>
      <c r="I33" s="5">
        <v>672.97760900000003</v>
      </c>
      <c r="K33" s="12">
        <f t="shared" si="3"/>
        <v>0.12491543729430121</v>
      </c>
      <c r="M33" s="13">
        <f t="shared" si="0"/>
        <v>503.070063</v>
      </c>
      <c r="N33" s="13">
        <f>'Gov''t bond yields'!M40</f>
        <v>1.383427</v>
      </c>
      <c r="V33" s="2">
        <f t="shared" si="1"/>
        <v>-1.3956519903848765</v>
      </c>
      <c r="W33" s="2">
        <f t="shared" si="2"/>
        <v>0.36210725438036095</v>
      </c>
    </row>
    <row r="34" spans="1:23" s="2" customFormat="1">
      <c r="A34" s="7">
        <v>41089</v>
      </c>
      <c r="B34" s="6">
        <v>195.71307899999999</v>
      </c>
      <c r="C34" s="6"/>
      <c r="D34" s="5">
        <v>164.17049299999999</v>
      </c>
      <c r="E34" s="5">
        <v>215.85942299999999</v>
      </c>
      <c r="F34" s="5">
        <v>204.314224</v>
      </c>
      <c r="G34" s="5">
        <v>207.478407</v>
      </c>
      <c r="H34" s="6"/>
      <c r="I34" s="5">
        <v>684.93869700000005</v>
      </c>
      <c r="K34" s="12">
        <f t="shared" si="3"/>
        <v>0.15187985235217275</v>
      </c>
      <c r="M34" s="13">
        <f t="shared" si="0"/>
        <v>489.22561800000005</v>
      </c>
      <c r="N34" s="13">
        <f>'Gov''t bond yields'!M41</f>
        <v>1.7781940000000001</v>
      </c>
      <c r="V34" s="2">
        <f t="shared" si="1"/>
        <v>-1.0590855251328659</v>
      </c>
      <c r="W34" s="2">
        <f t="shared" si="2"/>
        <v>0.30494752294707628</v>
      </c>
    </row>
    <row r="35" spans="1:23" s="2" customFormat="1">
      <c r="A35" s="7">
        <v>41060</v>
      </c>
      <c r="B35" s="6">
        <v>195.29059000000001</v>
      </c>
      <c r="C35" s="6"/>
      <c r="D35" s="5">
        <v>161.38161600000001</v>
      </c>
      <c r="E35" s="5">
        <v>214.36532500000001</v>
      </c>
      <c r="F35" s="5">
        <v>210.09685200000001</v>
      </c>
      <c r="G35" s="5">
        <v>211.39353299999999</v>
      </c>
      <c r="H35" s="6"/>
      <c r="I35" s="5">
        <v>744.45321999999999</v>
      </c>
      <c r="K35" s="12">
        <f t="shared" si="3"/>
        <v>-2.1587162296904266E-3</v>
      </c>
      <c r="M35" s="13">
        <f t="shared" si="0"/>
        <v>549.16263000000004</v>
      </c>
      <c r="N35" s="13">
        <f>'Gov''t bond yields'!M42</f>
        <v>1.7175125000000002</v>
      </c>
      <c r="V35" s="2">
        <f t="shared" si="1"/>
        <v>-1.1108207460636677</v>
      </c>
      <c r="W35" s="2">
        <f t="shared" si="2"/>
        <v>0.55241020627122339</v>
      </c>
    </row>
    <row r="36" spans="1:23" s="2" customFormat="1">
      <c r="A36" s="7">
        <v>41029</v>
      </c>
      <c r="B36" s="6">
        <v>180.24776700000001</v>
      </c>
      <c r="C36" s="6"/>
      <c r="D36" s="5">
        <v>155.11509799999999</v>
      </c>
      <c r="E36" s="5">
        <v>199.25929400000001</v>
      </c>
      <c r="F36" s="5">
        <v>189.718828</v>
      </c>
      <c r="G36" s="5">
        <v>191.175408</v>
      </c>
      <c r="H36" s="6"/>
      <c r="I36" s="5">
        <v>654.84016399999996</v>
      </c>
      <c r="K36" s="12">
        <f t="shared" si="3"/>
        <v>-7.7027894687603723E-2</v>
      </c>
      <c r="M36" s="13">
        <f t="shared" si="0"/>
        <v>474.59239699999995</v>
      </c>
      <c r="N36" s="13">
        <f>'Gov''t bond yields'!M43</f>
        <v>1.6281209999999999</v>
      </c>
      <c r="V36" s="2">
        <f t="shared" si="1"/>
        <v>-1.1870332490808277</v>
      </c>
      <c r="W36" s="2">
        <f t="shared" si="2"/>
        <v>0.24453116227939259</v>
      </c>
    </row>
    <row r="37" spans="1:23" s="2" customFormat="1">
      <c r="A37" s="7">
        <v>40998</v>
      </c>
      <c r="B37" s="6">
        <v>168.72309200000001</v>
      </c>
      <c r="C37" s="6"/>
      <c r="D37" s="5">
        <v>151.07731000000001</v>
      </c>
      <c r="E37" s="5">
        <v>178.29521600000001</v>
      </c>
      <c r="F37" s="5">
        <v>169.709508</v>
      </c>
      <c r="G37" s="5">
        <v>182.05714499999999</v>
      </c>
      <c r="H37" s="6"/>
      <c r="I37" s="5">
        <v>611.40866900000003</v>
      </c>
      <c r="K37" s="12">
        <f t="shared" si="3"/>
        <v>-6.3937962682222862E-2</v>
      </c>
      <c r="M37" s="13">
        <f t="shared" si="0"/>
        <v>442.68557700000002</v>
      </c>
      <c r="N37" s="13">
        <f>'Gov''t bond yields'!M44</f>
        <v>1.9216419999999999</v>
      </c>
      <c r="V37" s="2">
        <f t="shared" si="1"/>
        <v>-0.93678607683179138</v>
      </c>
      <c r="W37" s="2">
        <f t="shared" si="2"/>
        <v>0.11279707961373439</v>
      </c>
    </row>
    <row r="38" spans="1:23" s="2" customFormat="1">
      <c r="A38" s="7">
        <v>40968</v>
      </c>
      <c r="B38" s="6">
        <v>176.53446</v>
      </c>
      <c r="C38" s="6"/>
      <c r="D38" s="5">
        <v>160.58111400000001</v>
      </c>
      <c r="E38" s="5">
        <v>183.790649</v>
      </c>
      <c r="F38" s="5">
        <v>179.40007</v>
      </c>
      <c r="G38" s="5">
        <v>192.37567100000001</v>
      </c>
      <c r="H38" s="6"/>
      <c r="I38" s="5">
        <v>629.05092400000001</v>
      </c>
      <c r="K38" s="12">
        <f t="shared" si="3"/>
        <v>4.6296970422993355E-2</v>
      </c>
      <c r="M38" s="13">
        <f t="shared" si="0"/>
        <v>452.51646400000004</v>
      </c>
      <c r="N38" s="13">
        <f>'Gov''t bond yields'!M45</f>
        <v>2.2674089999999998</v>
      </c>
      <c r="V38" s="2">
        <f t="shared" si="1"/>
        <v>-0.64199553711901924</v>
      </c>
      <c r="W38" s="2">
        <f t="shared" si="2"/>
        <v>0.153385984453977</v>
      </c>
    </row>
    <row r="39" spans="1:23" s="2" customFormat="1">
      <c r="A39" s="7">
        <v>40939</v>
      </c>
      <c r="B39" s="6">
        <v>210.63191399999999</v>
      </c>
      <c r="C39" s="6"/>
      <c r="D39" s="5">
        <v>193.088887</v>
      </c>
      <c r="E39" s="5">
        <v>220.43538899999999</v>
      </c>
      <c r="F39" s="5">
        <v>208.30591100000001</v>
      </c>
      <c r="G39" s="5">
        <v>234.86034900000001</v>
      </c>
      <c r="H39" s="6"/>
      <c r="I39" s="5">
        <v>700.59770500000002</v>
      </c>
      <c r="K39" s="12">
        <f t="shared" si="3"/>
        <v>0.19314899765178992</v>
      </c>
      <c r="M39" s="13">
        <f t="shared" si="0"/>
        <v>489.96579100000002</v>
      </c>
      <c r="N39" s="13">
        <f>'Gov''t bond yields'!M46</f>
        <v>2.7447284999999999</v>
      </c>
      <c r="V39" s="2">
        <f t="shared" si="1"/>
        <v>-0.235047294457254</v>
      </c>
      <c r="W39" s="2">
        <f t="shared" si="2"/>
        <v>0.30800348437378333</v>
      </c>
    </row>
    <row r="40" spans="1:23" s="2" customFormat="1">
      <c r="A40" s="7">
        <v>40907</v>
      </c>
      <c r="B40" s="6">
        <v>241.26357999999999</v>
      </c>
      <c r="C40" s="6"/>
      <c r="D40" s="5">
        <v>222.17268999999999</v>
      </c>
      <c r="E40" s="5">
        <v>251.51270700000001</v>
      </c>
      <c r="F40" s="5">
        <v>244.410202</v>
      </c>
      <c r="G40" s="5">
        <v>269.63017400000001</v>
      </c>
      <c r="H40" s="6"/>
      <c r="I40" s="5">
        <v>811.31007499999998</v>
      </c>
      <c r="K40" s="12">
        <f t="shared" si="3"/>
        <v>0.14542746831802514</v>
      </c>
      <c r="M40" s="13">
        <f t="shared" si="0"/>
        <v>570.04649500000005</v>
      </c>
      <c r="N40" s="13">
        <f>'Gov''t bond yields'!M47</f>
        <v>2.6984285000000003</v>
      </c>
      <c r="V40" s="2">
        <f t="shared" si="1"/>
        <v>-0.27452128124228908</v>
      </c>
      <c r="W40" s="2">
        <f t="shared" si="2"/>
        <v>0.63863367819003114</v>
      </c>
    </row>
    <row r="41" spans="1:23" s="2" customFormat="1">
      <c r="A41" s="7">
        <v>40877</v>
      </c>
      <c r="B41" s="6">
        <v>244.09388799999999</v>
      </c>
      <c r="C41" s="6"/>
      <c r="D41" s="5">
        <v>218.92467600000001</v>
      </c>
      <c r="E41" s="5">
        <v>251.16794899999999</v>
      </c>
      <c r="F41" s="5">
        <v>256.70707900000002</v>
      </c>
      <c r="G41" s="5">
        <v>271.20284199999998</v>
      </c>
      <c r="H41" s="6"/>
      <c r="I41" s="5">
        <v>817.55669899999998</v>
      </c>
      <c r="K41" s="12">
        <f t="shared" si="3"/>
        <v>1.1731186281825057E-2</v>
      </c>
      <c r="M41" s="13">
        <f t="shared" si="0"/>
        <v>573.46281099999999</v>
      </c>
      <c r="N41" s="13">
        <f>'Gov''t bond yields'!M48</f>
        <v>2.9133447500000003</v>
      </c>
      <c r="V41" s="2">
        <f t="shared" si="1"/>
        <v>-9.1290153544894462E-2</v>
      </c>
      <c r="W41" s="2">
        <f t="shared" si="2"/>
        <v>0.65273866434521688</v>
      </c>
    </row>
    <row r="42" spans="1:23" s="2" customFormat="1">
      <c r="A42" s="7">
        <v>40847</v>
      </c>
      <c r="B42" s="6">
        <v>202.18979200000001</v>
      </c>
      <c r="C42" s="6"/>
      <c r="D42" s="5">
        <v>179.093795</v>
      </c>
      <c r="E42" s="5">
        <v>205.112437</v>
      </c>
      <c r="F42" s="5">
        <v>211.789726</v>
      </c>
      <c r="G42" s="5">
        <v>221.99226100000001</v>
      </c>
      <c r="H42" s="6"/>
      <c r="I42" s="5">
        <v>695.62624900000003</v>
      </c>
      <c r="K42" s="12">
        <f t="shared" si="3"/>
        <v>-0.17167204121063442</v>
      </c>
      <c r="M42" s="13">
        <f t="shared" si="0"/>
        <v>493.43645700000002</v>
      </c>
      <c r="N42" s="13">
        <f>'Gov''t bond yields'!M49</f>
        <v>3.005897</v>
      </c>
      <c r="V42" s="2">
        <f t="shared" si="1"/>
        <v>-1.23828901879768E-2</v>
      </c>
      <c r="W42" s="2">
        <f t="shared" si="2"/>
        <v>0.32233286604669492</v>
      </c>
    </row>
    <row r="43" spans="1:23" s="2" customFormat="1">
      <c r="A43" s="7">
        <v>40816</v>
      </c>
      <c r="B43" s="6">
        <v>235.62916300000001</v>
      </c>
      <c r="C43" s="6"/>
      <c r="D43" s="5">
        <v>211.492302</v>
      </c>
      <c r="E43" s="5">
        <v>241.14214100000001</v>
      </c>
      <c r="F43" s="5">
        <v>241.24981399999999</v>
      </c>
      <c r="G43" s="5">
        <v>268.74393500000002</v>
      </c>
      <c r="H43" s="6"/>
      <c r="I43" s="5">
        <v>841.94691999999998</v>
      </c>
      <c r="K43" s="12">
        <f t="shared" si="3"/>
        <v>0.16538604975665633</v>
      </c>
      <c r="M43" s="13">
        <f t="shared" si="0"/>
        <v>606.31775700000003</v>
      </c>
      <c r="N43" s="13">
        <f>'Gov''t bond yields'!M50</f>
        <v>2.75937425</v>
      </c>
      <c r="V43" s="2">
        <f t="shared" si="1"/>
        <v>-0.2225607687130437</v>
      </c>
      <c r="W43" s="2">
        <f t="shared" si="2"/>
        <v>0.78838728656265356</v>
      </c>
    </row>
    <row r="44" spans="1:23" s="2" customFormat="1">
      <c r="A44" s="7">
        <v>40786</v>
      </c>
      <c r="B44" s="6">
        <v>202.23525599999999</v>
      </c>
      <c r="C44" s="6"/>
      <c r="D44" s="5">
        <v>183.05588399999999</v>
      </c>
      <c r="E44" s="5">
        <v>202.14671100000001</v>
      </c>
      <c r="F44" s="5">
        <v>207.53568100000001</v>
      </c>
      <c r="G44" s="5">
        <v>234.83394100000001</v>
      </c>
      <c r="H44" s="6"/>
      <c r="I44" s="5">
        <v>719.38530900000001</v>
      </c>
      <c r="K44" s="12">
        <f t="shared" si="3"/>
        <v>-0.14172230030796321</v>
      </c>
      <c r="M44" s="13">
        <f t="shared" si="0"/>
        <v>517.15005300000007</v>
      </c>
      <c r="N44" s="13">
        <f>'Gov''t bond yields'!M51</f>
        <v>2.7401347500000002</v>
      </c>
      <c r="V44" s="2">
        <f t="shared" si="1"/>
        <v>-0.23896378747655739</v>
      </c>
      <c r="W44" s="2">
        <f t="shared" si="2"/>
        <v>0.42023948337064121</v>
      </c>
    </row>
    <row r="45" spans="1:23" s="2" customFormat="1">
      <c r="A45" s="7">
        <v>40753</v>
      </c>
      <c r="B45" s="6">
        <v>151.71247</v>
      </c>
      <c r="C45" s="6"/>
      <c r="D45" s="5">
        <v>131.89077</v>
      </c>
      <c r="E45" s="5">
        <v>146.31719200000001</v>
      </c>
      <c r="F45" s="5">
        <v>167.14363900000001</v>
      </c>
      <c r="G45" s="5">
        <v>189.77604299999999</v>
      </c>
      <c r="H45" s="6"/>
      <c r="I45" s="5">
        <v>530.50597100000005</v>
      </c>
      <c r="K45" s="12">
        <f t="shared" si="3"/>
        <v>-0.24982185104262927</v>
      </c>
      <c r="M45" s="13">
        <f t="shared" si="0"/>
        <v>378.79350100000005</v>
      </c>
      <c r="N45" s="13">
        <f>'Gov''t bond yields'!M52</f>
        <v>2.4118682500000004</v>
      </c>
      <c r="V45" s="2">
        <f t="shared" si="1"/>
        <v>-0.51883392749750401</v>
      </c>
      <c r="W45" s="2">
        <f t="shared" si="2"/>
        <v>-0.15099492540163637</v>
      </c>
    </row>
    <row r="46" spans="1:23" s="2" customFormat="1">
      <c r="A46" s="7">
        <v>40724</v>
      </c>
      <c r="B46" s="6">
        <v>138.001158</v>
      </c>
      <c r="C46" s="6"/>
      <c r="D46" s="5">
        <v>119.988012</v>
      </c>
      <c r="E46" s="5">
        <v>133.33933300000001</v>
      </c>
      <c r="F46" s="5">
        <v>157.48047399999999</v>
      </c>
      <c r="G46" s="5">
        <v>172.176244</v>
      </c>
      <c r="H46" s="6"/>
      <c r="I46" s="5">
        <v>467.07057300000002</v>
      </c>
      <c r="K46" s="12">
        <f t="shared" si="3"/>
        <v>-9.0376961102801856E-2</v>
      </c>
      <c r="M46" s="13">
        <f t="shared" si="0"/>
        <v>329.06941500000005</v>
      </c>
      <c r="N46" s="13">
        <f>'Gov''t bond yields'!M53</f>
        <v>2.1906794999999999</v>
      </c>
      <c r="V46" s="2">
        <f t="shared" si="1"/>
        <v>-0.70741279994887607</v>
      </c>
      <c r="W46" s="2">
        <f t="shared" si="2"/>
        <v>-0.3562913747374935</v>
      </c>
    </row>
    <row r="47" spans="1:23" s="2" customFormat="1">
      <c r="A47" s="7">
        <v>40694</v>
      </c>
      <c r="B47" s="6">
        <v>122.541195</v>
      </c>
      <c r="C47" s="6"/>
      <c r="D47" s="5">
        <v>106.325385</v>
      </c>
      <c r="E47" s="5">
        <v>118.63133999999999</v>
      </c>
      <c r="F47" s="5">
        <v>137.35007400000001</v>
      </c>
      <c r="G47" s="5">
        <v>147.207967</v>
      </c>
      <c r="H47" s="6"/>
      <c r="I47" s="5">
        <v>420.83859200000001</v>
      </c>
      <c r="K47" s="12">
        <f t="shared" si="3"/>
        <v>-0.11202777733212936</v>
      </c>
      <c r="M47" s="13">
        <f t="shared" si="0"/>
        <v>298.29739699999999</v>
      </c>
      <c r="N47" s="13">
        <f>'Gov''t bond yields'!M54</f>
        <v>2.1545180000000004</v>
      </c>
      <c r="V47" s="2">
        <f t="shared" si="1"/>
        <v>-0.73824300671187915</v>
      </c>
      <c r="W47" s="2">
        <f t="shared" si="2"/>
        <v>-0.48334018633956288</v>
      </c>
    </row>
    <row r="48" spans="1:23" s="2" customFormat="1">
      <c r="A48" s="7">
        <v>40662</v>
      </c>
      <c r="B48" s="6">
        <v>119.593701</v>
      </c>
      <c r="C48" s="6"/>
      <c r="D48" s="5">
        <v>107.400927</v>
      </c>
      <c r="E48" s="5">
        <v>118.361158</v>
      </c>
      <c r="F48" s="5">
        <v>124.537808</v>
      </c>
      <c r="G48" s="5">
        <v>143.07520700000001</v>
      </c>
      <c r="H48" s="6"/>
      <c r="I48" s="5">
        <v>377.30055800000002</v>
      </c>
      <c r="K48" s="12">
        <f t="shared" si="3"/>
        <v>-2.4053086800728572E-2</v>
      </c>
      <c r="M48" s="13">
        <f t="shared" si="0"/>
        <v>257.70685700000001</v>
      </c>
      <c r="N48" s="13">
        <f>'Gov''t bond yields'!M55</f>
        <v>1.9436329999999999</v>
      </c>
      <c r="V48" s="2">
        <f t="shared" si="1"/>
        <v>-0.91803721196376287</v>
      </c>
      <c r="W48" s="2">
        <f t="shared" si="2"/>
        <v>-0.65092685125332472</v>
      </c>
    </row>
    <row r="49" spans="1:23" s="2" customFormat="1">
      <c r="A49" s="7">
        <v>40633</v>
      </c>
      <c r="B49" s="6">
        <v>124.41653700000001</v>
      </c>
      <c r="C49" s="6"/>
      <c r="D49" s="5">
        <v>110.823601</v>
      </c>
      <c r="E49" s="5">
        <v>125.511548</v>
      </c>
      <c r="F49" s="5">
        <v>129.456886</v>
      </c>
      <c r="G49" s="5">
        <v>145.93068500000001</v>
      </c>
      <c r="H49" s="6"/>
      <c r="I49" s="5">
        <v>393.70075800000001</v>
      </c>
      <c r="K49" s="12">
        <f t="shared" si="3"/>
        <v>4.0326839621762436E-2</v>
      </c>
      <c r="M49" s="13">
        <f t="shared" si="0"/>
        <v>269.284221</v>
      </c>
      <c r="N49" s="13">
        <f>'Gov''t bond yields'!M56</f>
        <v>1.73087825</v>
      </c>
      <c r="V49" s="2">
        <f t="shared" si="1"/>
        <v>-1.0994255098029317</v>
      </c>
      <c r="W49" s="2">
        <f t="shared" si="2"/>
        <v>-0.60312724520588978</v>
      </c>
    </row>
    <row r="50" spans="1:23" s="2" customFormat="1">
      <c r="A50" s="7">
        <v>40602</v>
      </c>
      <c r="B50" s="6">
        <v>127.125533</v>
      </c>
      <c r="C50" s="6"/>
      <c r="D50" s="5">
        <v>113.762939</v>
      </c>
      <c r="E50" s="5">
        <v>128.48557600000001</v>
      </c>
      <c r="F50" s="5">
        <v>132.54629700000001</v>
      </c>
      <c r="G50" s="5">
        <v>141.64721499999999</v>
      </c>
      <c r="H50" s="6"/>
      <c r="I50" s="5">
        <v>369.93177900000001</v>
      </c>
      <c r="K50" s="12">
        <f t="shared" si="3"/>
        <v>2.1773600723190029E-2</v>
      </c>
      <c r="M50" s="13">
        <f t="shared" si="0"/>
        <v>242.80624599999999</v>
      </c>
      <c r="N50" s="13">
        <f>'Gov''t bond yields'!M57</f>
        <v>2.2362012500000001</v>
      </c>
      <c r="V50" s="2">
        <f t="shared" si="1"/>
        <v>-0.66860232569549172</v>
      </c>
      <c r="W50" s="2">
        <f t="shared" si="2"/>
        <v>-0.71244718832366971</v>
      </c>
    </row>
    <row r="51" spans="1:23" s="2" customFormat="1">
      <c r="A51" s="7">
        <v>40574</v>
      </c>
      <c r="B51" s="6">
        <v>135.96131</v>
      </c>
      <c r="C51" s="6"/>
      <c r="D51" s="5">
        <v>121.991511</v>
      </c>
      <c r="E51" s="5">
        <v>136.90782300000001</v>
      </c>
      <c r="F51" s="5">
        <v>143.18002200000001</v>
      </c>
      <c r="G51" s="5">
        <v>151.55431799999999</v>
      </c>
      <c r="H51" s="6"/>
      <c r="I51" s="5">
        <v>382.67249900000002</v>
      </c>
      <c r="K51" s="12">
        <f t="shared" si="3"/>
        <v>6.9504345755624031E-2</v>
      </c>
      <c r="M51" s="13">
        <f t="shared" si="0"/>
        <v>246.71118900000002</v>
      </c>
      <c r="N51" s="13">
        <f>'Gov''t bond yields'!M58</f>
        <v>2.0768439999999999</v>
      </c>
      <c r="V51" s="2">
        <f t="shared" si="1"/>
        <v>-0.80446552182075304</v>
      </c>
      <c r="W51" s="2">
        <f t="shared" si="2"/>
        <v>-0.69632480182552636</v>
      </c>
    </row>
    <row r="52" spans="1:23" s="2" customFormat="1">
      <c r="A52" s="7">
        <v>40543</v>
      </c>
      <c r="B52" s="6">
        <v>145.11983799999999</v>
      </c>
      <c r="C52" s="6"/>
      <c r="D52" s="5">
        <v>129.87843799999999</v>
      </c>
      <c r="E52" s="5">
        <v>147.29561799999999</v>
      </c>
      <c r="F52" s="5">
        <v>146.11498399999999</v>
      </c>
      <c r="G52" s="5">
        <v>158.15525400000001</v>
      </c>
      <c r="H52" s="6"/>
      <c r="I52" s="5">
        <v>460.89331499999997</v>
      </c>
      <c r="K52" s="12">
        <f t="shared" si="3"/>
        <v>6.7361280940879356E-2</v>
      </c>
      <c r="M52" s="13">
        <f t="shared" si="0"/>
        <v>315.77347699999996</v>
      </c>
      <c r="N52" s="13">
        <f>'Gov''t bond yields'!M59</f>
        <v>2.1269130000000001</v>
      </c>
      <c r="V52" s="2">
        <f t="shared" si="1"/>
        <v>-0.76177819904883193</v>
      </c>
      <c r="W52" s="2">
        <f t="shared" si="2"/>
        <v>-0.41118647853064749</v>
      </c>
    </row>
    <row r="53" spans="1:23" s="2" customFormat="1">
      <c r="A53" s="7">
        <v>40512</v>
      </c>
      <c r="B53" s="6">
        <v>147.725471</v>
      </c>
      <c r="C53" s="6"/>
      <c r="D53" s="5">
        <v>128.212536</v>
      </c>
      <c r="E53" s="5">
        <v>149.998514</v>
      </c>
      <c r="F53" s="5">
        <v>152.078847</v>
      </c>
      <c r="G53" s="5">
        <v>161.711164</v>
      </c>
      <c r="H53" s="6"/>
      <c r="I53" s="5">
        <v>513.07928300000003</v>
      </c>
      <c r="K53" s="12">
        <f t="shared" si="3"/>
        <v>1.7955043472416308E-2</v>
      </c>
      <c r="M53" s="13">
        <f t="shared" si="0"/>
        <v>365.35381200000006</v>
      </c>
      <c r="N53" s="13">
        <f>'Gov''t bond yields'!M60</f>
        <v>2.6428859999999998</v>
      </c>
      <c r="V53" s="2">
        <f t="shared" si="1"/>
        <v>-0.32187514541092516</v>
      </c>
      <c r="W53" s="2">
        <f t="shared" si="2"/>
        <v>-0.20648353572779046</v>
      </c>
    </row>
    <row r="54" spans="1:23" s="2" customFormat="1">
      <c r="A54" s="7">
        <v>40480</v>
      </c>
      <c r="B54" s="6">
        <v>134.90179699999999</v>
      </c>
      <c r="C54" s="6"/>
      <c r="D54" s="5">
        <v>123.632617</v>
      </c>
      <c r="E54" s="5">
        <v>134.320436</v>
      </c>
      <c r="F54" s="5">
        <v>134.42501200000001</v>
      </c>
      <c r="G54" s="5">
        <v>146.35867500000001</v>
      </c>
      <c r="H54" s="6"/>
      <c r="I54" s="5">
        <v>445.76658200000003</v>
      </c>
      <c r="K54" s="12">
        <f t="shared" si="3"/>
        <v>-8.6807467345966435E-2</v>
      </c>
      <c r="M54" s="13">
        <f t="shared" si="0"/>
        <v>310.86478500000004</v>
      </c>
      <c r="N54" s="13">
        <f>'Gov''t bond yields'!M61</f>
        <v>2.6361732500000001</v>
      </c>
      <c r="V54" s="2">
        <f t="shared" si="1"/>
        <v>-0.32759823406732336</v>
      </c>
      <c r="W54" s="2">
        <f t="shared" si="2"/>
        <v>-0.43145305594915068</v>
      </c>
    </row>
    <row r="55" spans="1:23" s="2" customFormat="1">
      <c r="A55" s="7">
        <v>40451</v>
      </c>
      <c r="B55" s="6">
        <v>145.50739100000001</v>
      </c>
      <c r="C55" s="6"/>
      <c r="D55" s="5">
        <v>135.691194</v>
      </c>
      <c r="E55" s="5">
        <v>146.345012</v>
      </c>
      <c r="F55" s="5">
        <v>138.73505299999999</v>
      </c>
      <c r="G55" s="5">
        <v>150.42953800000001</v>
      </c>
      <c r="H55" s="6"/>
      <c r="I55" s="5">
        <v>498.79898300000002</v>
      </c>
      <c r="K55" s="12">
        <f t="shared" si="3"/>
        <v>7.8617143995494923E-2</v>
      </c>
      <c r="M55" s="13">
        <f t="shared" si="0"/>
        <v>353.29159200000004</v>
      </c>
      <c r="N55" s="13">
        <f>'Gov''t bond yields'!M62</f>
        <v>2.7662887500000002</v>
      </c>
      <c r="V55" s="2">
        <f t="shared" si="1"/>
        <v>-0.21666567407751164</v>
      </c>
      <c r="W55" s="2">
        <f t="shared" si="2"/>
        <v>-0.25628497274380652</v>
      </c>
    </row>
    <row r="56" spans="1:23" s="2" customFormat="1">
      <c r="A56" s="7">
        <v>40421</v>
      </c>
      <c r="B56" s="6">
        <v>146.099197</v>
      </c>
      <c r="C56" s="6"/>
      <c r="D56" s="5">
        <v>138.76869099999999</v>
      </c>
      <c r="E56" s="5">
        <v>148.11837199999999</v>
      </c>
      <c r="F56" s="5">
        <v>135.59033199999999</v>
      </c>
      <c r="G56" s="5">
        <v>149.92847800000001</v>
      </c>
      <c r="H56" s="6"/>
      <c r="I56" s="5">
        <v>538.45014900000001</v>
      </c>
      <c r="K56" s="12">
        <f t="shared" si="3"/>
        <v>4.0671885870044297E-3</v>
      </c>
      <c r="M56" s="13">
        <f t="shared" si="0"/>
        <v>392.35095200000001</v>
      </c>
      <c r="N56" s="13">
        <f>'Gov''t bond yields'!M63</f>
        <v>2.9869604999999999</v>
      </c>
      <c r="V56" s="2">
        <f t="shared" si="1"/>
        <v>-2.8527580269074617E-2</v>
      </c>
      <c r="W56" s="2">
        <f t="shared" si="2"/>
        <v>-9.5020109648464829E-2</v>
      </c>
    </row>
    <row r="57" spans="1:23" s="2" customFormat="1">
      <c r="A57" s="7">
        <v>40389</v>
      </c>
      <c r="B57" s="6">
        <v>142.40103300000001</v>
      </c>
      <c r="C57" s="6"/>
      <c r="D57" s="5">
        <v>134.565045</v>
      </c>
      <c r="E57" s="5">
        <v>147.57194000000001</v>
      </c>
      <c r="F57" s="5">
        <v>127.71163</v>
      </c>
      <c r="G57" s="5">
        <v>138.66580999999999</v>
      </c>
      <c r="H57" s="6"/>
      <c r="I57" s="5">
        <v>521.41369499999996</v>
      </c>
      <c r="K57" s="12">
        <f t="shared" si="3"/>
        <v>-2.5312692170375115E-2</v>
      </c>
      <c r="M57" s="13">
        <f t="shared" si="0"/>
        <v>379.01266199999998</v>
      </c>
      <c r="N57" s="13">
        <f>'Gov''t bond yields'!M64</f>
        <v>2.7654810000000003</v>
      </c>
      <c r="V57" s="2">
        <f t="shared" si="1"/>
        <v>-0.21735433742147725</v>
      </c>
      <c r="W57" s="2">
        <f t="shared" si="2"/>
        <v>-0.1500900726682371</v>
      </c>
    </row>
    <row r="58" spans="1:23" s="2" customFormat="1">
      <c r="A58" s="7">
        <v>40359</v>
      </c>
      <c r="B58" s="6">
        <v>167.76902799999999</v>
      </c>
      <c r="C58" s="6"/>
      <c r="D58" s="5">
        <v>159.82883899999999</v>
      </c>
      <c r="E58" s="5">
        <v>173.79778300000001</v>
      </c>
      <c r="F58" s="5">
        <v>146.98181299999999</v>
      </c>
      <c r="G58" s="5">
        <v>151.97536600000001</v>
      </c>
      <c r="H58" s="6"/>
      <c r="I58" s="5">
        <v>606.465915</v>
      </c>
      <c r="K58" s="12">
        <f t="shared" si="3"/>
        <v>0.17814474000339575</v>
      </c>
      <c r="M58" s="13">
        <f t="shared" si="0"/>
        <v>438.696887</v>
      </c>
      <c r="N58" s="13">
        <f>'Gov''t bond yields'!M65</f>
        <v>2.8995252499999999</v>
      </c>
      <c r="V58" s="2">
        <f t="shared" si="1"/>
        <v>-0.1030722434018234</v>
      </c>
      <c r="W58" s="2">
        <f t="shared" si="2"/>
        <v>9.6328925840099541E-2</v>
      </c>
    </row>
    <row r="59" spans="1:23" s="2" customFormat="1">
      <c r="A59" s="7">
        <v>40329</v>
      </c>
      <c r="B59" s="6">
        <v>169.95890499999999</v>
      </c>
      <c r="C59" s="6"/>
      <c r="D59" s="5">
        <v>160.90350799999999</v>
      </c>
      <c r="E59" s="5">
        <v>177.08400700000001</v>
      </c>
      <c r="F59" s="5">
        <v>156.33439899999999</v>
      </c>
      <c r="G59" s="5">
        <v>151.206425</v>
      </c>
      <c r="H59" s="6"/>
      <c r="I59" s="5">
        <v>624.40793799999994</v>
      </c>
      <c r="K59" s="12">
        <f t="shared" si="3"/>
        <v>1.3052927743015807E-2</v>
      </c>
      <c r="M59" s="13">
        <f t="shared" si="0"/>
        <v>454.44903299999999</v>
      </c>
      <c r="N59" s="13">
        <f>'Gov''t bond yields'!M66</f>
        <v>2.8605480000000001</v>
      </c>
      <c r="V59" s="2">
        <f t="shared" si="1"/>
        <v>-0.13630307388599225</v>
      </c>
      <c r="W59" s="2">
        <f t="shared" si="2"/>
        <v>0.16136500600495204</v>
      </c>
    </row>
    <row r="60" spans="1:23" s="2" customFormat="1">
      <c r="A60" s="7">
        <v>40298</v>
      </c>
      <c r="B60" s="6">
        <v>122.635254</v>
      </c>
      <c r="C60" s="6"/>
      <c r="D60" s="5">
        <v>117.968553</v>
      </c>
      <c r="E60" s="5">
        <v>123.586505</v>
      </c>
      <c r="F60" s="5">
        <v>115.748307</v>
      </c>
      <c r="G60" s="5">
        <v>122.29968700000001</v>
      </c>
      <c r="H60" s="6"/>
      <c r="I60" s="5">
        <v>486.27701200000001</v>
      </c>
      <c r="K60" s="12">
        <f t="shared" si="3"/>
        <v>-0.27844172683979102</v>
      </c>
      <c r="M60" s="13">
        <f t="shared" si="0"/>
        <v>363.64175799999998</v>
      </c>
      <c r="N60" s="13">
        <f>'Gov''t bond yields'!M67</f>
        <v>2.9201947500000003</v>
      </c>
      <c r="V60" s="2">
        <f t="shared" si="1"/>
        <v>-8.5450049668490721E-2</v>
      </c>
      <c r="W60" s="2">
        <f t="shared" si="2"/>
        <v>-0.21355211426880713</v>
      </c>
    </row>
    <row r="61" spans="1:23" s="2" customFormat="1">
      <c r="A61" s="7">
        <v>40268</v>
      </c>
      <c r="B61" s="6">
        <v>117.366553</v>
      </c>
      <c r="C61" s="6"/>
      <c r="D61" s="5">
        <v>108.784727</v>
      </c>
      <c r="E61" s="5">
        <v>119.68287100000001</v>
      </c>
      <c r="F61" s="5">
        <v>116.929658</v>
      </c>
      <c r="G61" s="5">
        <v>115.54671999999999</v>
      </c>
      <c r="H61" s="6"/>
      <c r="I61" s="5">
        <v>477.83547800000002</v>
      </c>
      <c r="K61" s="12">
        <f t="shared" si="3"/>
        <v>-4.2962368716584605E-2</v>
      </c>
      <c r="M61" s="13">
        <f t="shared" si="0"/>
        <v>360.46892500000001</v>
      </c>
      <c r="N61" s="13">
        <f>'Gov''t bond yields'!M68</f>
        <v>2.9312032499999998</v>
      </c>
      <c r="V61" s="2">
        <f t="shared" si="1"/>
        <v>-7.6064533825660391E-2</v>
      </c>
      <c r="W61" s="2">
        <f t="shared" si="2"/>
        <v>-0.22665182914814405</v>
      </c>
    </row>
    <row r="62" spans="1:23" s="2" customFormat="1">
      <c r="A62" s="7">
        <v>40235</v>
      </c>
      <c r="B62" s="6">
        <v>123.979243</v>
      </c>
      <c r="C62" s="6"/>
      <c r="D62" s="5">
        <v>114.06787199999999</v>
      </c>
      <c r="E62" s="5">
        <v>126.388036</v>
      </c>
      <c r="F62" s="5">
        <v>121.481245</v>
      </c>
      <c r="G62" s="5">
        <v>124.20649899999999</v>
      </c>
      <c r="H62" s="6"/>
      <c r="I62" s="5">
        <v>563.53330500000004</v>
      </c>
      <c r="K62" s="12">
        <f t="shared" si="3"/>
        <v>5.6342201683302402E-2</v>
      </c>
      <c r="M62" s="13">
        <f t="shared" si="0"/>
        <v>439.55406200000004</v>
      </c>
      <c r="N62" s="13">
        <f>'Gov''t bond yields'!M69</f>
        <v>3.0386570000000002</v>
      </c>
      <c r="V62" s="2">
        <f t="shared" si="1"/>
        <v>1.5547300029685532E-2</v>
      </c>
      <c r="W62" s="2">
        <f t="shared" si="2"/>
        <v>9.9867954872417425E-2</v>
      </c>
    </row>
    <row r="63" spans="1:23" s="2" customFormat="1">
      <c r="A63" s="7">
        <v>40207</v>
      </c>
      <c r="B63" s="6">
        <v>121.890443</v>
      </c>
      <c r="C63" s="6"/>
      <c r="D63" s="5">
        <v>114.415592</v>
      </c>
      <c r="E63" s="5">
        <v>124.08795499999999</v>
      </c>
      <c r="F63" s="5">
        <v>116.870636</v>
      </c>
      <c r="G63" s="5">
        <v>109.684656</v>
      </c>
      <c r="H63" s="6"/>
      <c r="I63" s="5">
        <v>532.222487</v>
      </c>
      <c r="K63" s="12">
        <f t="shared" si="3"/>
        <v>-1.6847981560913321E-2</v>
      </c>
      <c r="M63" s="13">
        <f t="shared" si="0"/>
        <v>410.332044</v>
      </c>
      <c r="N63" s="13">
        <f>'Gov''t bond yields'!M70</f>
        <v>3.1823724999999996</v>
      </c>
      <c r="V63" s="2">
        <f t="shared" si="1"/>
        <v>0.13807481078140776</v>
      </c>
      <c r="W63" s="2">
        <f t="shared" si="2"/>
        <v>-2.0781352544284298E-2</v>
      </c>
    </row>
    <row r="64" spans="1:23" s="2" customFormat="1">
      <c r="A64" s="7">
        <v>40178</v>
      </c>
      <c r="B64" s="6">
        <v>122.782157</v>
      </c>
      <c r="C64" s="6"/>
      <c r="D64" s="5">
        <v>119.666003</v>
      </c>
      <c r="E64" s="5">
        <v>120.10083299999999</v>
      </c>
      <c r="F64" s="5">
        <v>119.931865</v>
      </c>
      <c r="G64" s="5">
        <v>118.301523</v>
      </c>
      <c r="H64" s="6"/>
      <c r="I64" s="5">
        <v>550.64882999999998</v>
      </c>
      <c r="K64" s="12">
        <f t="shared" si="3"/>
        <v>7.3157007067403404E-3</v>
      </c>
      <c r="M64" s="13">
        <f t="shared" si="0"/>
        <v>427.86667299999999</v>
      </c>
      <c r="N64" s="13">
        <f>'Gov''t bond yields'!M71</f>
        <v>2.8889724999999999</v>
      </c>
      <c r="V64" s="2">
        <f t="shared" si="1"/>
        <v>-0.11206920050864377</v>
      </c>
      <c r="W64" s="2">
        <f t="shared" si="2"/>
        <v>5.1614087245630595E-2</v>
      </c>
    </row>
    <row r="65" spans="1:23" s="2" customFormat="1">
      <c r="A65" s="7">
        <v>40147</v>
      </c>
      <c r="B65" s="6">
        <v>128.26832099999999</v>
      </c>
      <c r="C65" s="6"/>
      <c r="D65" s="5">
        <v>117.038313</v>
      </c>
      <c r="E65" s="5">
        <v>130.12859499999999</v>
      </c>
      <c r="F65" s="5">
        <v>127.389128</v>
      </c>
      <c r="G65" s="5">
        <v>121.058063</v>
      </c>
      <c r="H65" s="6"/>
      <c r="I65" s="5">
        <v>605.93770500000005</v>
      </c>
      <c r="K65" s="12">
        <f t="shared" si="3"/>
        <v>4.468209497248031E-2</v>
      </c>
      <c r="M65" s="13">
        <f t="shared" si="0"/>
        <v>477.66938400000004</v>
      </c>
      <c r="N65" s="13">
        <f>'Gov''t bond yields'!M72</f>
        <v>2.7429570000000001</v>
      </c>
      <c r="V65" s="2">
        <f t="shared" si="1"/>
        <v>-0.23655762205098366</v>
      </c>
      <c r="W65" s="2">
        <f t="shared" si="2"/>
        <v>0.25723515659218116</v>
      </c>
    </row>
    <row r="66" spans="1:23" s="2" customFormat="1">
      <c r="A66" s="7">
        <v>40116</v>
      </c>
      <c r="B66" s="6">
        <v>139.24001699999999</v>
      </c>
      <c r="C66" s="6"/>
      <c r="D66" s="5">
        <v>131.04481999999999</v>
      </c>
      <c r="E66" s="5">
        <v>139.833876</v>
      </c>
      <c r="F66" s="5">
        <v>137.909797</v>
      </c>
      <c r="G66" s="5">
        <v>130.79552100000001</v>
      </c>
      <c r="H66" s="6"/>
      <c r="I66" s="5">
        <v>592.34860500000002</v>
      </c>
      <c r="K66" s="12">
        <f t="shared" si="3"/>
        <v>8.5537067254509477E-2</v>
      </c>
      <c r="M66" s="13">
        <f t="shared" si="0"/>
        <v>453.10858800000005</v>
      </c>
      <c r="N66" s="13">
        <f>'Gov''t bond yields'!M73</f>
        <v>2.7750634999999999</v>
      </c>
      <c r="V66" s="2">
        <f t="shared" si="1"/>
        <v>-0.2091845862688296</v>
      </c>
      <c r="W66" s="2">
        <f t="shared" si="2"/>
        <v>0.15583069414188455</v>
      </c>
    </row>
    <row r="67" spans="1:23" s="2" customFormat="1">
      <c r="A67" s="7">
        <v>40086</v>
      </c>
      <c r="B67" s="6">
        <v>148.90800200000001</v>
      </c>
      <c r="C67" s="6"/>
      <c r="D67" s="5">
        <v>142.10153700000001</v>
      </c>
      <c r="E67" s="5">
        <v>147.509807</v>
      </c>
      <c r="F67" s="5">
        <v>151.805396</v>
      </c>
      <c r="G67" s="5">
        <v>143.92768000000001</v>
      </c>
      <c r="H67" s="6"/>
      <c r="I67" s="5">
        <v>631.10693400000002</v>
      </c>
      <c r="K67" s="12">
        <f t="shared" si="3"/>
        <v>6.9433954464398095E-2</v>
      </c>
      <c r="M67" s="13">
        <f t="shared" si="0"/>
        <v>482.19893200000001</v>
      </c>
      <c r="N67" s="13">
        <f>'Gov''t bond yields'!M74</f>
        <v>2.955254</v>
      </c>
      <c r="V67" s="2">
        <f t="shared" si="1"/>
        <v>-5.5559588087643101E-2</v>
      </c>
      <c r="W67" s="2">
        <f t="shared" si="2"/>
        <v>0.27593635748497036</v>
      </c>
    </row>
    <row r="68" spans="1:23" s="2" customFormat="1">
      <c r="A68" s="7">
        <v>40056</v>
      </c>
      <c r="B68" s="6">
        <v>151.57139699999999</v>
      </c>
      <c r="C68" s="6"/>
      <c r="D68" s="5">
        <v>144.652546</v>
      </c>
      <c r="E68" s="5">
        <v>149.63042799999999</v>
      </c>
      <c r="F68" s="5">
        <v>159.63377700000001</v>
      </c>
      <c r="G68" s="5">
        <v>154.04560599999999</v>
      </c>
      <c r="H68" s="6"/>
      <c r="I68" s="5">
        <v>735.94264499999997</v>
      </c>
      <c r="K68" s="12">
        <f t="shared" si="3"/>
        <v>1.7886177802586993E-2</v>
      </c>
      <c r="M68" s="13">
        <f t="shared" ref="M68:M131" si="4">I68 - B68</f>
        <v>584.37124799999992</v>
      </c>
      <c r="N68" s="13">
        <f>'Gov''t bond yields'!M75</f>
        <v>2.7809115000000002</v>
      </c>
      <c r="V68" s="2">
        <f t="shared" ref="V68:V131" si="5">(N68-$P$3)/$S$3</f>
        <v>-0.20419875744120758</v>
      </c>
      <c r="W68" s="2">
        <f t="shared" ref="W68:W131" si="6">(M68-$Q$3)/$T$3</f>
        <v>0.69777646320800291</v>
      </c>
    </row>
    <row r="69" spans="1:23" s="2" customFormat="1">
      <c r="A69" s="7">
        <v>40025</v>
      </c>
      <c r="B69" s="6">
        <v>165.857</v>
      </c>
      <c r="C69" s="6"/>
      <c r="D69" s="5">
        <v>161.31301300000001</v>
      </c>
      <c r="E69" s="5">
        <v>163.94139000000001</v>
      </c>
      <c r="F69" s="5">
        <v>174.529582</v>
      </c>
      <c r="G69" s="5">
        <v>172.08721600000001</v>
      </c>
      <c r="H69" s="6"/>
      <c r="I69" s="5">
        <v>809.98081500000001</v>
      </c>
      <c r="K69" s="12">
        <f t="shared" ref="K69:K132" si="7">(B69 - B68)/B68</f>
        <v>9.4249992299008822E-2</v>
      </c>
      <c r="M69" s="13">
        <f t="shared" si="4"/>
        <v>644.12381500000004</v>
      </c>
      <c r="N69" s="13">
        <f>'Gov''t bond yields'!M76</f>
        <v>3.0707844999999998</v>
      </c>
      <c r="V69" s="2">
        <f t="shared" si="5"/>
        <v>4.2938239779927695E-2</v>
      </c>
      <c r="W69" s="2">
        <f t="shared" si="6"/>
        <v>0.94447762617765374</v>
      </c>
    </row>
    <row r="70" spans="1:23" s="2" customFormat="1">
      <c r="A70" s="7">
        <v>39994</v>
      </c>
      <c r="B70" s="6">
        <v>202.56875600000001</v>
      </c>
      <c r="C70" s="6"/>
      <c r="D70" s="5">
        <v>194.88024100000001</v>
      </c>
      <c r="E70" s="5">
        <v>200.903175</v>
      </c>
      <c r="F70" s="5">
        <v>214.675972</v>
      </c>
      <c r="G70" s="5">
        <v>199.176559</v>
      </c>
      <c r="H70" s="6"/>
      <c r="I70" s="5">
        <v>969.65670499999999</v>
      </c>
      <c r="K70" s="12">
        <f t="shared" si="7"/>
        <v>0.22134583406187264</v>
      </c>
      <c r="M70" s="13">
        <f t="shared" si="4"/>
        <v>767.08794899999998</v>
      </c>
      <c r="N70" s="13">
        <f>'Gov''t bond yields'!M77</f>
        <v>3.6717494999999998</v>
      </c>
      <c r="V70" s="2">
        <f t="shared" si="5"/>
        <v>0.55530291512050711</v>
      </c>
      <c r="W70" s="2">
        <f t="shared" si="6"/>
        <v>1.4521611682312681</v>
      </c>
    </row>
    <row r="71" spans="1:23" s="2" customFormat="1">
      <c r="A71" s="7">
        <v>39962</v>
      </c>
      <c r="B71" s="6">
        <v>231.62265099999999</v>
      </c>
      <c r="C71" s="6"/>
      <c r="D71" s="5">
        <v>222.54593199999999</v>
      </c>
      <c r="E71" s="5">
        <v>229.36497399999999</v>
      </c>
      <c r="F71" s="5">
        <v>245.370238</v>
      </c>
      <c r="G71" s="5">
        <v>225.85443599999999</v>
      </c>
      <c r="H71" s="6"/>
      <c r="I71" s="5">
        <v>1073.0629739999999</v>
      </c>
      <c r="K71" s="12">
        <f t="shared" si="7"/>
        <v>0.1434273259791356</v>
      </c>
      <c r="M71" s="13">
        <f t="shared" si="4"/>
        <v>841.44032299999992</v>
      </c>
      <c r="N71" s="13">
        <f>'Gov''t bond yields'!M78</f>
        <v>4.03809225</v>
      </c>
      <c r="V71" s="2">
        <f t="shared" si="5"/>
        <v>0.86763572013764645</v>
      </c>
      <c r="W71" s="2">
        <f t="shared" si="6"/>
        <v>1.7591407350732144</v>
      </c>
    </row>
    <row r="72" spans="1:23" s="2" customFormat="1">
      <c r="A72" s="7">
        <v>39933</v>
      </c>
      <c r="B72" s="6">
        <v>273.17574999999999</v>
      </c>
      <c r="C72" s="6"/>
      <c r="D72" s="5">
        <v>254.277646</v>
      </c>
      <c r="E72" s="5">
        <v>270.925816</v>
      </c>
      <c r="F72" s="5">
        <v>301.36954600000001</v>
      </c>
      <c r="G72" s="5">
        <v>258.221656</v>
      </c>
      <c r="H72" s="6"/>
      <c r="I72" s="5">
        <v>1242.4028049999999</v>
      </c>
      <c r="K72" s="12">
        <f t="shared" si="7"/>
        <v>0.17939998018587572</v>
      </c>
      <c r="M72" s="13">
        <f t="shared" si="4"/>
        <v>969.22705499999995</v>
      </c>
      <c r="N72" s="13">
        <f>'Gov''t bond yields'!M79</f>
        <v>4.2184020000000002</v>
      </c>
      <c r="V72" s="2">
        <f t="shared" si="5"/>
        <v>1.0213623872804769</v>
      </c>
      <c r="W72" s="2">
        <f t="shared" si="6"/>
        <v>2.2867353971818902</v>
      </c>
    </row>
    <row r="73" spans="1:23" s="2" customFormat="1">
      <c r="A73" s="7">
        <v>39903</v>
      </c>
      <c r="B73" s="6">
        <v>326.20684399999999</v>
      </c>
      <c r="C73" s="6"/>
      <c r="D73" s="5">
        <v>311.33955300000002</v>
      </c>
      <c r="E73" s="5">
        <v>316.990454</v>
      </c>
      <c r="F73" s="5">
        <v>354.46578399999999</v>
      </c>
      <c r="G73" s="5">
        <v>289.09470299999998</v>
      </c>
      <c r="H73" s="6"/>
      <c r="I73" s="5">
        <v>1463.916645</v>
      </c>
      <c r="K73" s="12">
        <f t="shared" si="7"/>
        <v>0.19412811715534778</v>
      </c>
      <c r="M73" s="13">
        <f t="shared" si="4"/>
        <v>1137.709801</v>
      </c>
      <c r="N73" s="13">
        <f>'Gov''t bond yields'!M80</f>
        <v>4.3955129999999993</v>
      </c>
      <c r="V73" s="2">
        <f t="shared" si="5"/>
        <v>1.1723618964270077</v>
      </c>
      <c r="W73" s="2">
        <f t="shared" si="6"/>
        <v>2.9823521960136499</v>
      </c>
    </row>
    <row r="74" spans="1:23" s="2" customFormat="1">
      <c r="A74" s="7">
        <v>39871</v>
      </c>
      <c r="B74" s="6">
        <v>333.44232599999998</v>
      </c>
      <c r="C74" s="6"/>
      <c r="D74" s="5">
        <v>326.269452</v>
      </c>
      <c r="E74" s="5">
        <v>327.79560099999998</v>
      </c>
      <c r="F74" s="5">
        <v>348.92397099999999</v>
      </c>
      <c r="G74" s="5">
        <v>308.895399</v>
      </c>
      <c r="H74" s="6"/>
      <c r="I74" s="5">
        <v>1516.485594</v>
      </c>
      <c r="K74" s="12">
        <f t="shared" si="7"/>
        <v>2.2180656638828799E-2</v>
      </c>
      <c r="M74" s="13">
        <f t="shared" si="4"/>
        <v>1183.0432679999999</v>
      </c>
      <c r="N74" s="13">
        <f>'Gov''t bond yields'!M81</f>
        <v>4.6865692499999998</v>
      </c>
      <c r="V74" s="2">
        <f t="shared" si="5"/>
        <v>1.4205076969929256</v>
      </c>
      <c r="W74" s="2">
        <f t="shared" si="6"/>
        <v>3.1695210423386326</v>
      </c>
    </row>
    <row r="75" spans="1:23" s="2" customFormat="1">
      <c r="A75" s="7">
        <v>39843</v>
      </c>
      <c r="B75" s="6">
        <v>358.28859899999998</v>
      </c>
      <c r="C75" s="6"/>
      <c r="D75" s="5">
        <v>343.77706000000001</v>
      </c>
      <c r="E75" s="5">
        <v>370.03726699999999</v>
      </c>
      <c r="F75" s="5">
        <v>373.32599699999997</v>
      </c>
      <c r="G75" s="5">
        <v>312.14446800000002</v>
      </c>
      <c r="H75" s="6"/>
      <c r="I75" s="5">
        <v>1498.6342830000001</v>
      </c>
      <c r="K75" s="12">
        <f t="shared" si="7"/>
        <v>7.4514454412725029E-2</v>
      </c>
      <c r="M75" s="13">
        <f t="shared" si="4"/>
        <v>1140.3456840000001</v>
      </c>
      <c r="N75" s="13">
        <f>'Gov''t bond yields'!M82</f>
        <v>4.4691460000000003</v>
      </c>
      <c r="V75" s="2">
        <f t="shared" si="5"/>
        <v>1.2351391765337583</v>
      </c>
      <c r="W75" s="2">
        <f t="shared" si="6"/>
        <v>2.993234998781805</v>
      </c>
    </row>
    <row r="76" spans="1:23" s="2" customFormat="1">
      <c r="A76" s="7">
        <v>39813</v>
      </c>
      <c r="B76" s="6">
        <v>392.45349900000002</v>
      </c>
      <c r="C76" s="6"/>
      <c r="D76" s="5">
        <v>367.984555</v>
      </c>
      <c r="E76" s="5">
        <v>414.64147000000003</v>
      </c>
      <c r="F76" s="5">
        <v>405.44120500000002</v>
      </c>
      <c r="G76" s="5">
        <v>352.163479</v>
      </c>
      <c r="H76" s="6"/>
      <c r="I76" s="5">
        <v>1733.663873</v>
      </c>
      <c r="K76" s="12">
        <f t="shared" si="7"/>
        <v>9.5355811196214058E-2</v>
      </c>
      <c r="M76" s="13">
        <f t="shared" si="4"/>
        <v>1341.210374</v>
      </c>
      <c r="N76" s="13">
        <f>'Gov''t bond yields'!M83</f>
        <v>4.12907475</v>
      </c>
      <c r="V76" s="2">
        <f t="shared" si="5"/>
        <v>0.94520466187996799</v>
      </c>
      <c r="W76" s="2">
        <f t="shared" si="6"/>
        <v>3.8225475306189436</v>
      </c>
    </row>
    <row r="77" spans="1:23" s="2" customFormat="1">
      <c r="A77" s="7">
        <v>39780</v>
      </c>
      <c r="B77" s="6">
        <v>391.51631700000002</v>
      </c>
      <c r="C77" s="6"/>
      <c r="D77" s="5">
        <v>374.668363</v>
      </c>
      <c r="E77" s="5">
        <v>409.33034600000002</v>
      </c>
      <c r="F77" s="5">
        <v>394.54118399999999</v>
      </c>
      <c r="G77" s="5">
        <v>336.05759499999999</v>
      </c>
      <c r="H77" s="6"/>
      <c r="I77" s="5">
        <v>1623.920439</v>
      </c>
      <c r="K77" s="12">
        <f t="shared" si="7"/>
        <v>-2.3880077573216058E-3</v>
      </c>
      <c r="M77" s="13">
        <f t="shared" si="4"/>
        <v>1232.4041219999999</v>
      </c>
      <c r="N77" s="13">
        <f>'Gov''t bond yields'!M84</f>
        <v>3.9149944999999997</v>
      </c>
      <c r="V77" s="2">
        <f t="shared" si="5"/>
        <v>0.76268628262646698</v>
      </c>
      <c r="W77" s="2">
        <f t="shared" si="6"/>
        <v>3.373317811220129</v>
      </c>
    </row>
    <row r="78" spans="1:23" s="2" customFormat="1">
      <c r="A78" s="7">
        <v>39752</v>
      </c>
      <c r="B78" s="6">
        <v>375.24460900000003</v>
      </c>
      <c r="C78" s="6"/>
      <c r="D78" s="5">
        <v>361.26451700000001</v>
      </c>
      <c r="E78" s="5">
        <v>381.25564800000001</v>
      </c>
      <c r="F78" s="5">
        <v>388.15732100000002</v>
      </c>
      <c r="G78" s="5">
        <v>310.055386</v>
      </c>
      <c r="H78" s="6"/>
      <c r="I78" s="5">
        <v>1450.5660740000001</v>
      </c>
      <c r="K78" s="12">
        <f t="shared" si="7"/>
        <v>-4.1560740366282073E-2</v>
      </c>
      <c r="M78" s="13">
        <f t="shared" si="4"/>
        <v>1075.321465</v>
      </c>
      <c r="N78" s="13">
        <f>'Gov''t bond yields'!M85</f>
        <v>3.7324599999999997</v>
      </c>
      <c r="V78" s="2">
        <f t="shared" si="5"/>
        <v>0.60706286057866887</v>
      </c>
      <c r="W78" s="2">
        <f t="shared" si="6"/>
        <v>2.7247687009490562</v>
      </c>
    </row>
    <row r="79" spans="1:23" s="2" customFormat="1">
      <c r="A79" s="7">
        <v>39721</v>
      </c>
      <c r="B79" s="6">
        <v>230.73189400000001</v>
      </c>
      <c r="C79" s="6"/>
      <c r="D79" s="5">
        <v>196.49973800000001</v>
      </c>
      <c r="E79" s="5">
        <v>229.31959599999999</v>
      </c>
      <c r="F79" s="5">
        <v>271.10241200000002</v>
      </c>
      <c r="G79" s="5">
        <v>216.909705</v>
      </c>
      <c r="H79" s="6"/>
      <c r="I79" s="5">
        <v>939.93627200000003</v>
      </c>
      <c r="K79" s="12">
        <f t="shared" si="7"/>
        <v>-0.38511603240647757</v>
      </c>
      <c r="M79" s="13">
        <f t="shared" si="4"/>
        <v>709.20437800000002</v>
      </c>
      <c r="N79" s="13">
        <f>'Gov''t bond yields'!M86</f>
        <v>3.83916075</v>
      </c>
      <c r="V79" s="2">
        <f t="shared" si="5"/>
        <v>0.69803270929256478</v>
      </c>
      <c r="W79" s="2">
        <f t="shared" si="6"/>
        <v>1.2131765521806084</v>
      </c>
    </row>
    <row r="80" spans="1:23" s="2" customFormat="1">
      <c r="A80" s="7">
        <v>39689</v>
      </c>
      <c r="B80" s="6">
        <v>161.21631400000001</v>
      </c>
      <c r="C80" s="6"/>
      <c r="D80" s="5">
        <v>128.61957699999999</v>
      </c>
      <c r="E80" s="5">
        <v>154.57038</v>
      </c>
      <c r="F80" s="5">
        <v>200.78961200000001</v>
      </c>
      <c r="G80" s="5">
        <v>173.11899</v>
      </c>
      <c r="H80" s="6"/>
      <c r="I80" s="5">
        <v>705.35832200000004</v>
      </c>
      <c r="K80" s="12">
        <f t="shared" si="7"/>
        <v>-0.3012829253679164</v>
      </c>
      <c r="M80" s="13">
        <f t="shared" si="4"/>
        <v>544.14200800000003</v>
      </c>
      <c r="N80" s="13">
        <f>'Gov''t bond yields'!M87</f>
        <v>4.3042414999999998</v>
      </c>
      <c r="V80" s="2">
        <f t="shared" si="5"/>
        <v>1.094546561980996</v>
      </c>
      <c r="W80" s="2">
        <f t="shared" si="6"/>
        <v>0.53168150207628873</v>
      </c>
    </row>
    <row r="81" spans="1:23" s="2" customFormat="1">
      <c r="A81" s="7">
        <v>39660</v>
      </c>
      <c r="B81" s="6">
        <v>157.128952</v>
      </c>
      <c r="C81" s="6"/>
      <c r="D81" s="5">
        <v>121.886257</v>
      </c>
      <c r="E81" s="5">
        <v>150.44223400000001</v>
      </c>
      <c r="F81" s="5">
        <v>201.69078300000001</v>
      </c>
      <c r="G81" s="5">
        <v>172.23734200000001</v>
      </c>
      <c r="H81" s="6"/>
      <c r="I81" s="5">
        <v>697.02039200000002</v>
      </c>
      <c r="K81" s="12">
        <f t="shared" si="7"/>
        <v>-2.5353277832664087E-2</v>
      </c>
      <c r="M81" s="13">
        <f t="shared" si="4"/>
        <v>539.89143999999999</v>
      </c>
      <c r="N81" s="13">
        <f>'Gov''t bond yields'!M88</f>
        <v>4.1294130000000004</v>
      </c>
      <c r="V81" s="2">
        <f t="shared" si="5"/>
        <v>0.94549304365167541</v>
      </c>
      <c r="W81" s="2">
        <f t="shared" si="6"/>
        <v>0.51413212936261787</v>
      </c>
    </row>
    <row r="82" spans="1:23" s="2" customFormat="1">
      <c r="A82" s="7">
        <v>39629</v>
      </c>
      <c r="B82" s="6">
        <v>142.94678999999999</v>
      </c>
      <c r="C82" s="6"/>
      <c r="D82" s="5">
        <v>115.314114</v>
      </c>
      <c r="E82" s="5">
        <v>135.30298199999999</v>
      </c>
      <c r="F82" s="5">
        <v>176.89169699999999</v>
      </c>
      <c r="G82" s="5">
        <v>163.359711</v>
      </c>
      <c r="H82" s="6"/>
      <c r="I82" s="5">
        <v>603.83016999999995</v>
      </c>
      <c r="K82" s="12">
        <f t="shared" si="7"/>
        <v>-9.0258108512045604E-2</v>
      </c>
      <c r="M82" s="13">
        <f t="shared" si="4"/>
        <v>460.88337999999999</v>
      </c>
      <c r="N82" s="13">
        <f>'Gov''t bond yields'!M89</f>
        <v>4.2585525000000004</v>
      </c>
      <c r="V82" s="2">
        <f t="shared" si="5"/>
        <v>1.0555934954103381</v>
      </c>
      <c r="W82" s="2">
        <f t="shared" si="6"/>
        <v>0.18793057410598912</v>
      </c>
    </row>
    <row r="83" spans="1:23" s="2" customFormat="1">
      <c r="A83" s="7">
        <v>39598</v>
      </c>
      <c r="B83" s="6">
        <v>138.33453</v>
      </c>
      <c r="C83" s="6"/>
      <c r="D83" s="5">
        <v>115.764065</v>
      </c>
      <c r="E83" s="5">
        <v>128.87737799999999</v>
      </c>
      <c r="F83" s="5">
        <v>168.85140699999999</v>
      </c>
      <c r="G83" s="5">
        <v>158.16136800000001</v>
      </c>
      <c r="H83" s="6"/>
      <c r="I83" s="5">
        <v>511.33154300000001</v>
      </c>
      <c r="K83" s="12">
        <f t="shared" si="7"/>
        <v>-3.2265572385360958E-2</v>
      </c>
      <c r="M83" s="13">
        <f t="shared" si="4"/>
        <v>372.99701300000004</v>
      </c>
      <c r="N83" s="13">
        <f>'Gov''t bond yields'!M90</f>
        <v>4.3043887499999993</v>
      </c>
      <c r="V83" s="2">
        <f t="shared" si="5"/>
        <v>1.0946721029000905</v>
      </c>
      <c r="W83" s="2">
        <f t="shared" si="6"/>
        <v>-0.17492695715417389</v>
      </c>
    </row>
    <row r="84" spans="1:23" s="2" customFormat="1">
      <c r="A84" s="7">
        <v>39568</v>
      </c>
      <c r="B84" s="6">
        <v>145.78574599999999</v>
      </c>
      <c r="C84" s="6"/>
      <c r="D84" s="5">
        <v>119.525351</v>
      </c>
      <c r="E84" s="5">
        <v>137.286136</v>
      </c>
      <c r="F84" s="5">
        <v>175.94616500000001</v>
      </c>
      <c r="G84" s="5">
        <v>159.552772</v>
      </c>
      <c r="H84" s="6"/>
      <c r="I84" s="5">
        <v>546.802324</v>
      </c>
      <c r="K84" s="12">
        <f t="shared" si="7"/>
        <v>5.3863746094340928E-2</v>
      </c>
      <c r="M84" s="13">
        <f t="shared" si="4"/>
        <v>401.01657799999998</v>
      </c>
      <c r="N84" s="13">
        <f>'Gov''t bond yields'!M91</f>
        <v>4.2383472499999995</v>
      </c>
      <c r="V84" s="2">
        <f t="shared" si="5"/>
        <v>1.0383671072572416</v>
      </c>
      <c r="W84" s="2">
        <f t="shared" si="6"/>
        <v>-5.9242232322122799E-2</v>
      </c>
    </row>
    <row r="85" spans="1:23" s="2" customFormat="1">
      <c r="A85" s="7">
        <v>39538</v>
      </c>
      <c r="B85" s="6">
        <v>164.64539300000001</v>
      </c>
      <c r="C85" s="6"/>
      <c r="D85" s="5">
        <v>124.16234900000001</v>
      </c>
      <c r="E85" s="5">
        <v>157.08260200000001</v>
      </c>
      <c r="F85" s="5">
        <v>208.06920299999999</v>
      </c>
      <c r="G85" s="5">
        <v>175.93835200000001</v>
      </c>
      <c r="H85" s="6"/>
      <c r="I85" s="5">
        <v>624.92023500000005</v>
      </c>
      <c r="K85" s="12">
        <f t="shared" si="7"/>
        <v>0.12936550737957622</v>
      </c>
      <c r="M85" s="13">
        <f t="shared" si="4"/>
        <v>460.27484200000004</v>
      </c>
      <c r="N85" s="13">
        <f>'Gov''t bond yields'!M92</f>
        <v>4.3686517499999997</v>
      </c>
      <c r="V85" s="2">
        <f t="shared" si="5"/>
        <v>1.1494608029598476</v>
      </c>
      <c r="W85" s="2">
        <f t="shared" si="6"/>
        <v>0.18541809573311499</v>
      </c>
    </row>
    <row r="86" spans="1:23" s="2" customFormat="1">
      <c r="A86" s="7">
        <v>39507</v>
      </c>
      <c r="B86" s="6">
        <v>154.37522899999999</v>
      </c>
      <c r="C86" s="6"/>
      <c r="D86" s="5">
        <v>121.875428</v>
      </c>
      <c r="E86" s="5">
        <v>145.10857899999999</v>
      </c>
      <c r="F86" s="5">
        <v>197.168307</v>
      </c>
      <c r="G86" s="5">
        <v>161.089776</v>
      </c>
      <c r="H86" s="6"/>
      <c r="I86" s="5">
        <v>637.78059199999996</v>
      </c>
      <c r="K86" s="12">
        <f t="shared" si="7"/>
        <v>-6.2377475694081655E-2</v>
      </c>
      <c r="M86" s="13">
        <f t="shared" si="4"/>
        <v>483.40536299999997</v>
      </c>
      <c r="N86" s="13">
        <f>'Gov''t bond yields'!M93</f>
        <v>4.5898950000000003</v>
      </c>
      <c r="V86" s="2">
        <f t="shared" si="5"/>
        <v>1.3380861404712583</v>
      </c>
      <c r="W86" s="2">
        <f t="shared" si="6"/>
        <v>0.28091736408745871</v>
      </c>
    </row>
    <row r="87" spans="1:23" s="2" customFormat="1">
      <c r="A87" s="7">
        <v>39478</v>
      </c>
      <c r="B87" s="6">
        <v>135.54764700000001</v>
      </c>
      <c r="C87" s="6"/>
      <c r="D87" s="5">
        <v>99.010716000000002</v>
      </c>
      <c r="E87" s="5">
        <v>128.37730500000001</v>
      </c>
      <c r="F87" s="5">
        <v>176.52185299999999</v>
      </c>
      <c r="G87" s="5">
        <v>152.62037599999999</v>
      </c>
      <c r="H87" s="6"/>
      <c r="I87" s="5">
        <v>572.13577099999998</v>
      </c>
      <c r="K87" s="12">
        <f t="shared" si="7"/>
        <v>-0.12195986442876777</v>
      </c>
      <c r="M87" s="13">
        <f t="shared" si="4"/>
        <v>436.58812399999999</v>
      </c>
      <c r="N87" s="13">
        <f>'Gov''t bond yields'!M94</f>
        <v>4.4460212499999994</v>
      </c>
      <c r="V87" s="2">
        <f t="shared" si="5"/>
        <v>1.2154237105314412</v>
      </c>
      <c r="W87" s="2">
        <f t="shared" si="6"/>
        <v>8.7622449940455399E-2</v>
      </c>
    </row>
    <row r="88" spans="1:23" s="2" customFormat="1">
      <c r="A88" s="7">
        <v>39447</v>
      </c>
      <c r="B88" s="6">
        <v>109.10531400000001</v>
      </c>
      <c r="C88" s="6"/>
      <c r="D88" s="5">
        <v>80.422030000000007</v>
      </c>
      <c r="E88" s="5">
        <v>100.07269700000001</v>
      </c>
      <c r="F88" s="5">
        <v>138.04893200000001</v>
      </c>
      <c r="G88" s="5">
        <v>138.34505300000001</v>
      </c>
      <c r="H88" s="6"/>
      <c r="I88" s="5">
        <v>418.00039199999998</v>
      </c>
      <c r="K88" s="12">
        <f t="shared" si="7"/>
        <v>-0.19507777217261471</v>
      </c>
      <c r="M88" s="13">
        <f t="shared" si="4"/>
        <v>308.89507799999996</v>
      </c>
      <c r="N88" s="13">
        <f>'Gov''t bond yields'!M95</f>
        <v>4.1803212499999995</v>
      </c>
      <c r="V88" s="2">
        <f t="shared" si="5"/>
        <v>0.98889588571969367</v>
      </c>
      <c r="W88" s="2">
        <f t="shared" si="6"/>
        <v>-0.43958540962040771</v>
      </c>
    </row>
    <row r="89" spans="1:23" s="2" customFormat="1">
      <c r="A89" s="7">
        <v>39416</v>
      </c>
      <c r="B89" s="6">
        <v>105.165599</v>
      </c>
      <c r="C89" s="6"/>
      <c r="D89" s="5">
        <v>79.047559000000007</v>
      </c>
      <c r="E89" s="5">
        <v>97.844075000000004</v>
      </c>
      <c r="F89" s="5">
        <v>133.521795</v>
      </c>
      <c r="G89" s="5">
        <v>129.67747399999999</v>
      </c>
      <c r="H89" s="6"/>
      <c r="I89" s="5">
        <v>416.254682</v>
      </c>
      <c r="K89" s="12">
        <f t="shared" si="7"/>
        <v>-3.6109286115981541E-2</v>
      </c>
      <c r="M89" s="13">
        <f t="shared" si="4"/>
        <v>311.08908300000002</v>
      </c>
      <c r="N89" s="13">
        <f>'Gov''t bond yields'!M96</f>
        <v>4.0959122499999996</v>
      </c>
      <c r="V89" s="2">
        <f t="shared" si="5"/>
        <v>0.91693131227394731</v>
      </c>
      <c r="W89" s="2">
        <f t="shared" si="6"/>
        <v>-0.43052699402026717</v>
      </c>
    </row>
    <row r="90" spans="1:23" s="2" customFormat="1">
      <c r="A90" s="7">
        <v>39386</v>
      </c>
      <c r="B90" s="6">
        <v>80.513249000000002</v>
      </c>
      <c r="C90" s="6"/>
      <c r="D90" s="5">
        <v>58.119016000000002</v>
      </c>
      <c r="E90" s="5">
        <v>71.327780000000004</v>
      </c>
      <c r="F90" s="5">
        <v>103.92603</v>
      </c>
      <c r="G90" s="5">
        <v>115.60421700000001</v>
      </c>
      <c r="H90" s="6"/>
      <c r="I90" s="5">
        <v>325.45927899999998</v>
      </c>
      <c r="K90" s="12">
        <f t="shared" si="7"/>
        <v>-0.23441458266214979</v>
      </c>
      <c r="M90" s="13">
        <f t="shared" si="4"/>
        <v>244.94602999999998</v>
      </c>
      <c r="N90" s="13">
        <f>'Gov''t bond yields'!M97</f>
        <v>3.9643947499999999</v>
      </c>
      <c r="V90" s="2">
        <f t="shared" si="5"/>
        <v>0.80480344927176839</v>
      </c>
      <c r="W90" s="2">
        <f t="shared" si="6"/>
        <v>-0.70361263563735832</v>
      </c>
    </row>
    <row r="91" spans="1:23" s="2" customFormat="1">
      <c r="A91" s="7">
        <v>39353</v>
      </c>
      <c r="B91" s="6">
        <v>85.747151000000002</v>
      </c>
      <c r="C91" s="6"/>
      <c r="D91" s="5">
        <v>64.331980999999999</v>
      </c>
      <c r="E91" s="5">
        <v>76.198603000000006</v>
      </c>
      <c r="F91" s="5">
        <v>110.212563</v>
      </c>
      <c r="G91" s="5">
        <v>117.049452</v>
      </c>
      <c r="H91" s="6"/>
      <c r="I91" s="5">
        <v>330.84428200000002</v>
      </c>
      <c r="K91" s="12">
        <f t="shared" si="7"/>
        <v>6.5006717093232691E-2</v>
      </c>
      <c r="M91" s="13">
        <f t="shared" si="4"/>
        <v>245.09713100000002</v>
      </c>
      <c r="N91" s="13">
        <f>'Gov''t bond yields'!M98</f>
        <v>4.0876892500000004</v>
      </c>
      <c r="V91" s="2">
        <f t="shared" si="5"/>
        <v>0.90992062991253664</v>
      </c>
      <c r="W91" s="2">
        <f t="shared" si="6"/>
        <v>-0.70298878306838186</v>
      </c>
    </row>
    <row r="92" spans="1:23" s="2" customFormat="1">
      <c r="A92" s="7">
        <v>39325</v>
      </c>
      <c r="B92" s="6">
        <v>82.035545999999997</v>
      </c>
      <c r="C92" s="6"/>
      <c r="D92" s="5">
        <v>63.007472</v>
      </c>
      <c r="E92" s="5">
        <v>70.755964000000006</v>
      </c>
      <c r="F92" s="5">
        <v>107.97298499999999</v>
      </c>
      <c r="G92" s="5">
        <v>113.701429</v>
      </c>
      <c r="H92" s="6"/>
      <c r="I92" s="5">
        <v>354.38086900000002</v>
      </c>
      <c r="K92" s="12">
        <f t="shared" si="7"/>
        <v>-4.3285461460987849E-2</v>
      </c>
      <c r="M92" s="13">
        <f t="shared" si="4"/>
        <v>272.34532300000001</v>
      </c>
      <c r="N92" s="13">
        <f>'Gov''t bond yields'!M99</f>
        <v>3.9702474999999997</v>
      </c>
      <c r="V92" s="2">
        <f t="shared" si="5"/>
        <v>0.80979332780645752</v>
      </c>
      <c r="W92" s="2">
        <f t="shared" si="6"/>
        <v>-0.5904888354892206</v>
      </c>
    </row>
    <row r="93" spans="1:23" s="2" customFormat="1">
      <c r="A93" s="7">
        <v>39294</v>
      </c>
      <c r="B93" s="6">
        <v>67.474236000000005</v>
      </c>
      <c r="C93" s="6"/>
      <c r="D93" s="5">
        <v>38.463625</v>
      </c>
      <c r="E93" s="5">
        <v>57.213406999999997</v>
      </c>
      <c r="F93" s="5">
        <v>98.097994999999997</v>
      </c>
      <c r="G93" s="5">
        <v>108.78022199999999</v>
      </c>
      <c r="H93" s="6"/>
      <c r="I93" s="5">
        <v>317.77785599999999</v>
      </c>
      <c r="K93" s="12">
        <f t="shared" si="7"/>
        <v>-0.17750000713105502</v>
      </c>
      <c r="M93" s="13">
        <f t="shared" si="4"/>
        <v>250.30361999999997</v>
      </c>
      <c r="N93" s="13">
        <f>'Gov''t bond yields'!M100</f>
        <v>3.6955445</v>
      </c>
      <c r="V93" s="2">
        <f t="shared" si="5"/>
        <v>0.57558981610430682</v>
      </c>
      <c r="W93" s="2">
        <f t="shared" si="6"/>
        <v>-0.68149268748994962</v>
      </c>
    </row>
    <row r="94" spans="1:23" s="2" customFormat="1">
      <c r="A94" s="7">
        <v>39262</v>
      </c>
      <c r="B94" s="6">
        <v>51.461094000000003</v>
      </c>
      <c r="C94" s="6"/>
      <c r="D94" s="5">
        <v>29.206015000000001</v>
      </c>
      <c r="E94" s="5">
        <v>40.523705999999997</v>
      </c>
      <c r="F94" s="5">
        <v>75.043396000000001</v>
      </c>
      <c r="G94" s="5">
        <v>90.384827999999999</v>
      </c>
      <c r="H94" s="6"/>
      <c r="I94" s="5">
        <v>212.22764900000001</v>
      </c>
      <c r="K94" s="12">
        <f t="shared" si="7"/>
        <v>-0.23732231662467435</v>
      </c>
      <c r="M94" s="13">
        <f t="shared" si="4"/>
        <v>160.76655500000001</v>
      </c>
      <c r="N94" s="13">
        <f>'Gov''t bond yields'!M101</f>
        <v>3.7332667499999999</v>
      </c>
      <c r="V94" s="2">
        <f t="shared" si="5"/>
        <v>0.60775067135272576</v>
      </c>
      <c r="W94" s="2">
        <f t="shared" si="6"/>
        <v>-1.0511654760144855</v>
      </c>
    </row>
    <row r="95" spans="1:23" s="2" customFormat="1">
      <c r="A95" s="7">
        <v>39233</v>
      </c>
      <c r="B95" s="6">
        <v>50.941401999999997</v>
      </c>
      <c r="C95" s="6"/>
      <c r="D95" s="5">
        <v>31.067989000000001</v>
      </c>
      <c r="E95" s="5">
        <v>41.946528000000001</v>
      </c>
      <c r="F95" s="5">
        <v>69.629022000000006</v>
      </c>
      <c r="G95" s="5">
        <v>91.539325000000005</v>
      </c>
      <c r="H95" s="6"/>
      <c r="I95" s="5">
        <v>190.945718</v>
      </c>
      <c r="K95" s="12">
        <f t="shared" si="7"/>
        <v>-1.009873594991988E-2</v>
      </c>
      <c r="M95" s="13">
        <f t="shared" si="4"/>
        <v>140.00431600000002</v>
      </c>
      <c r="N95" s="13">
        <f>'Gov''t bond yields'!M102</f>
        <v>3.70496625</v>
      </c>
      <c r="V95" s="2">
        <f t="shared" si="5"/>
        <v>0.58362251664408882</v>
      </c>
      <c r="W95" s="2">
        <f t="shared" si="6"/>
        <v>-1.1368867891616483</v>
      </c>
    </row>
    <row r="96" spans="1:23" s="2" customFormat="1">
      <c r="A96" s="7">
        <v>39202</v>
      </c>
      <c r="B96" s="6">
        <v>53.195557000000001</v>
      </c>
      <c r="C96" s="6"/>
      <c r="D96" s="5">
        <v>32.863210000000002</v>
      </c>
      <c r="E96" s="5">
        <v>44.262680000000003</v>
      </c>
      <c r="F96" s="5">
        <v>75.975166000000002</v>
      </c>
      <c r="G96" s="5">
        <v>94.054938000000007</v>
      </c>
      <c r="H96" s="6"/>
      <c r="I96" s="5">
        <v>213.89714499999999</v>
      </c>
      <c r="K96" s="12">
        <f t="shared" si="7"/>
        <v>4.4249959983433604E-2</v>
      </c>
      <c r="M96" s="13">
        <f t="shared" si="4"/>
        <v>160.70158799999999</v>
      </c>
      <c r="N96" s="13">
        <f>'Gov''t bond yields'!M103</f>
        <v>3.7315019999999999</v>
      </c>
      <c r="V96" s="2">
        <f t="shared" si="5"/>
        <v>0.60624609860588141</v>
      </c>
      <c r="W96" s="2">
        <f t="shared" si="6"/>
        <v>-1.0514337060715249</v>
      </c>
    </row>
    <row r="97" spans="1:23" s="2" customFormat="1">
      <c r="A97" s="7">
        <v>39171</v>
      </c>
      <c r="B97" s="6">
        <v>53.215699999999998</v>
      </c>
      <c r="C97" s="6"/>
      <c r="D97" s="5">
        <v>32.118184999999997</v>
      </c>
      <c r="E97" s="5">
        <v>42.751930000000002</v>
      </c>
      <c r="F97" s="5">
        <v>77.861326000000005</v>
      </c>
      <c r="G97" s="5">
        <v>93.861351999999997</v>
      </c>
      <c r="H97" s="6"/>
      <c r="I97" s="5">
        <v>230.25666100000001</v>
      </c>
      <c r="K97" s="12">
        <f t="shared" si="7"/>
        <v>3.7865944330646559E-4</v>
      </c>
      <c r="M97" s="13">
        <f t="shared" si="4"/>
        <v>177.04096100000001</v>
      </c>
      <c r="N97" s="13">
        <f>'Gov''t bond yields'!M104</f>
        <v>3.8568427499999998</v>
      </c>
      <c r="V97" s="2">
        <f t="shared" si="5"/>
        <v>0.71310785042286695</v>
      </c>
      <c r="W97" s="2">
        <f t="shared" si="6"/>
        <v>-0.98397313452327806</v>
      </c>
    </row>
    <row r="98" spans="1:23" s="2" customFormat="1">
      <c r="A98" s="7">
        <v>39141</v>
      </c>
      <c r="B98" s="6">
        <v>52.551043</v>
      </c>
      <c r="C98" s="6"/>
      <c r="D98" s="5">
        <v>31.926409</v>
      </c>
      <c r="E98" s="5">
        <v>43.696469999999998</v>
      </c>
      <c r="F98" s="5">
        <v>75.613480999999993</v>
      </c>
      <c r="G98" s="5">
        <v>99.557445000000001</v>
      </c>
      <c r="H98" s="6"/>
      <c r="I98" s="5">
        <v>232.45903000000001</v>
      </c>
      <c r="K98" s="12">
        <f t="shared" si="7"/>
        <v>-1.2489866712267213E-2</v>
      </c>
      <c r="M98" s="13">
        <f t="shared" si="4"/>
        <v>179.90798700000002</v>
      </c>
      <c r="N98" s="13">
        <f>'Gov''t bond yields'!M105</f>
        <v>3.9839007500000001</v>
      </c>
      <c r="V98" s="2">
        <f t="shared" si="5"/>
        <v>0.82143367791602129</v>
      </c>
      <c r="W98" s="2">
        <f t="shared" si="6"/>
        <v>-0.97213600879001494</v>
      </c>
    </row>
    <row r="99" spans="1:23" s="2" customFormat="1">
      <c r="A99" s="7">
        <v>39113</v>
      </c>
      <c r="B99" s="6">
        <v>55.148014000000003</v>
      </c>
      <c r="C99" s="6"/>
      <c r="D99" s="5">
        <v>33.667743000000002</v>
      </c>
      <c r="E99" s="5">
        <v>44.197701000000002</v>
      </c>
      <c r="F99" s="5">
        <v>80.101803000000004</v>
      </c>
      <c r="G99" s="5">
        <v>106.073953</v>
      </c>
      <c r="H99" s="6"/>
      <c r="I99" s="5">
        <v>221.57240200000001</v>
      </c>
      <c r="K99" s="12">
        <f t="shared" si="7"/>
        <v>4.941806768706767E-2</v>
      </c>
      <c r="M99" s="13">
        <f t="shared" si="4"/>
        <v>166.42438800000002</v>
      </c>
      <c r="N99" s="13">
        <f>'Gov''t bond yields'!M106</f>
        <v>3.8659702500000002</v>
      </c>
      <c r="V99" s="2">
        <f t="shared" si="5"/>
        <v>0.72088968226693662</v>
      </c>
      <c r="W99" s="2">
        <f t="shared" si="6"/>
        <v>-1.0278059108766719</v>
      </c>
    </row>
    <row r="100" spans="1:23" s="2" customFormat="1">
      <c r="A100" s="7">
        <v>39080</v>
      </c>
      <c r="B100" s="6">
        <v>60.690610999999997</v>
      </c>
      <c r="C100" s="6"/>
      <c r="D100" s="5">
        <v>36.668360999999997</v>
      </c>
      <c r="E100" s="5">
        <v>48.902805000000001</v>
      </c>
      <c r="F100" s="5">
        <v>87.100977</v>
      </c>
      <c r="G100" s="5">
        <v>115.413099</v>
      </c>
      <c r="H100" s="6"/>
      <c r="I100" s="5">
        <v>244.01523599999999</v>
      </c>
      <c r="K100" s="12">
        <f t="shared" si="7"/>
        <v>0.10050401815013671</v>
      </c>
      <c r="M100" s="13">
        <f t="shared" si="4"/>
        <v>183.324625</v>
      </c>
      <c r="N100" s="13">
        <f>'Gov''t bond yields'!M107</f>
        <v>3.86636625</v>
      </c>
      <c r="V100" s="2">
        <f t="shared" si="5"/>
        <v>0.72122729995088619</v>
      </c>
      <c r="W100" s="2">
        <f t="shared" si="6"/>
        <v>-0.95802969318944342</v>
      </c>
    </row>
    <row r="101" spans="1:23" s="2" customFormat="1">
      <c r="A101" s="7">
        <v>39051</v>
      </c>
      <c r="B101" s="6">
        <v>59.451137000000003</v>
      </c>
      <c r="C101" s="6"/>
      <c r="D101" s="5">
        <v>36.883037999999999</v>
      </c>
      <c r="E101" s="5">
        <v>47.837606999999998</v>
      </c>
      <c r="F101" s="5">
        <v>83.564363</v>
      </c>
      <c r="G101" s="5">
        <v>101.180751</v>
      </c>
      <c r="H101" s="6"/>
      <c r="I101" s="5">
        <v>251.083417</v>
      </c>
      <c r="K101" s="12">
        <f t="shared" si="7"/>
        <v>-2.0422829488402981E-2</v>
      </c>
      <c r="M101" s="13">
        <f t="shared" si="4"/>
        <v>191.63227999999998</v>
      </c>
      <c r="N101" s="13">
        <f>'Gov''t bond yields'!M108</f>
        <v>3.6943627499999998</v>
      </c>
      <c r="V101" s="2">
        <f t="shared" si="5"/>
        <v>0.57458229161438834</v>
      </c>
      <c r="W101" s="2">
        <f t="shared" si="6"/>
        <v>-0.92372977516164345</v>
      </c>
    </row>
    <row r="102" spans="1:23" s="2" customFormat="1">
      <c r="A102" s="7">
        <v>39021</v>
      </c>
      <c r="B102" s="6">
        <v>61.013035000000002</v>
      </c>
      <c r="C102" s="6"/>
      <c r="D102" s="5">
        <v>37.928175000000003</v>
      </c>
      <c r="E102" s="5">
        <v>49.834690999999999</v>
      </c>
      <c r="F102" s="5">
        <v>86.607241000000002</v>
      </c>
      <c r="G102" s="5">
        <v>108.61169700000001</v>
      </c>
      <c r="H102" s="6"/>
      <c r="I102" s="5">
        <v>257.25228800000002</v>
      </c>
      <c r="K102" s="12">
        <f t="shared" si="7"/>
        <v>2.6271961796121734E-2</v>
      </c>
      <c r="M102" s="13">
        <f t="shared" si="4"/>
        <v>196.23925300000002</v>
      </c>
      <c r="N102" s="13">
        <f>'Gov''t bond yields'!M109</f>
        <v>3.4104307499999997</v>
      </c>
      <c r="V102" s="2">
        <f t="shared" si="5"/>
        <v>0.33251041222240807</v>
      </c>
      <c r="W102" s="2">
        <f t="shared" si="6"/>
        <v>-0.9047089087130139</v>
      </c>
    </row>
    <row r="103" spans="1:23" s="2" customFormat="1">
      <c r="A103" s="7">
        <v>38989</v>
      </c>
      <c r="B103" s="6">
        <v>63.547454000000002</v>
      </c>
      <c r="C103" s="6"/>
      <c r="D103" s="5">
        <v>38.436556000000003</v>
      </c>
      <c r="E103" s="5">
        <v>51.413369000000003</v>
      </c>
      <c r="F103" s="5">
        <v>95.782612999999998</v>
      </c>
      <c r="G103" s="5">
        <v>112.39491700000001</v>
      </c>
      <c r="H103" s="6"/>
      <c r="I103" s="5">
        <v>292.81233800000001</v>
      </c>
      <c r="K103" s="12">
        <f t="shared" si="7"/>
        <v>4.1538976056509885E-2</v>
      </c>
      <c r="M103" s="13">
        <f t="shared" si="4"/>
        <v>229.264884</v>
      </c>
      <c r="N103" s="13">
        <f>'Gov''t bond yields'!M110</f>
        <v>3.3832572499999998</v>
      </c>
      <c r="V103" s="2">
        <f t="shared" si="5"/>
        <v>0.30934310380117352</v>
      </c>
      <c r="W103" s="2">
        <f t="shared" si="6"/>
        <v>-0.7683555772233972</v>
      </c>
    </row>
    <row r="104" spans="1:23" s="2" customFormat="1">
      <c r="A104" s="7">
        <v>38960</v>
      </c>
      <c r="B104" s="6">
        <v>61.442562000000002</v>
      </c>
      <c r="C104" s="6"/>
      <c r="D104" s="5">
        <v>37.470556000000002</v>
      </c>
      <c r="E104" s="5">
        <v>49.257317</v>
      </c>
      <c r="F104" s="5">
        <v>97.087422000000004</v>
      </c>
      <c r="G104" s="5">
        <v>105.749511</v>
      </c>
      <c r="H104" s="6"/>
      <c r="I104" s="5">
        <v>292.21245299999998</v>
      </c>
      <c r="K104" s="12">
        <f t="shared" si="7"/>
        <v>-3.3123152345332349E-2</v>
      </c>
      <c r="M104" s="13">
        <f t="shared" si="4"/>
        <v>230.76989099999997</v>
      </c>
      <c r="N104" s="13">
        <f>'Gov''t bond yields'!M111</f>
        <v>3.2209032500000001</v>
      </c>
      <c r="V104" s="2">
        <f t="shared" si="5"/>
        <v>0.17092496880122471</v>
      </c>
      <c r="W104" s="2">
        <f t="shared" si="6"/>
        <v>-0.76214183619403764</v>
      </c>
    </row>
    <row r="105" spans="1:23" s="2" customFormat="1">
      <c r="A105" s="7">
        <v>38929</v>
      </c>
      <c r="B105" s="6">
        <v>62.768344999999997</v>
      </c>
      <c r="C105" s="6"/>
      <c r="D105" s="5">
        <v>37.553874999999998</v>
      </c>
      <c r="E105" s="5">
        <v>50.918534999999999</v>
      </c>
      <c r="F105" s="5">
        <v>100.58584</v>
      </c>
      <c r="G105" s="5">
        <v>104.42524299999999</v>
      </c>
      <c r="H105" s="6"/>
      <c r="I105" s="5">
        <v>307.88547999999997</v>
      </c>
      <c r="K105" s="12">
        <f t="shared" si="7"/>
        <v>2.1577599579913256E-2</v>
      </c>
      <c r="M105" s="13">
        <f t="shared" si="4"/>
        <v>245.11713499999996</v>
      </c>
      <c r="N105" s="13">
        <f>'Gov''t bond yields'!M112</f>
        <v>3.3073805000000003</v>
      </c>
      <c r="V105" s="2">
        <f t="shared" si="5"/>
        <v>0.2446528699611861</v>
      </c>
      <c r="W105" s="2">
        <f t="shared" si="6"/>
        <v>-0.7029061923059795</v>
      </c>
    </row>
    <row r="106" spans="1:23" s="2" customFormat="1">
      <c r="A106" s="7">
        <v>38898</v>
      </c>
      <c r="B106" s="6">
        <v>63.947265999999999</v>
      </c>
      <c r="C106" s="6"/>
      <c r="D106" s="5">
        <v>36.226041000000002</v>
      </c>
      <c r="E106" s="5">
        <v>50.372202999999999</v>
      </c>
      <c r="F106" s="5">
        <v>104.911717</v>
      </c>
      <c r="G106" s="5">
        <v>106.38111499999999</v>
      </c>
      <c r="H106" s="6"/>
      <c r="I106" s="5">
        <v>317.582266</v>
      </c>
      <c r="K106" s="12">
        <f t="shared" si="7"/>
        <v>1.8782094700760431E-2</v>
      </c>
      <c r="M106" s="13">
        <f t="shared" si="4"/>
        <v>253.63499999999999</v>
      </c>
      <c r="N106" s="13">
        <f>'Gov''t bond yields'!M113</f>
        <v>3.2343885000000001</v>
      </c>
      <c r="V106" s="2">
        <f t="shared" si="5"/>
        <v>0.18242208716608213</v>
      </c>
      <c r="W106" s="2">
        <f t="shared" si="6"/>
        <v>-0.66773837764927213</v>
      </c>
    </row>
    <row r="107" spans="1:23" s="2" customFormat="1">
      <c r="A107" s="7">
        <v>38868</v>
      </c>
      <c r="B107" s="6">
        <v>59.540337999999998</v>
      </c>
      <c r="C107" s="6"/>
      <c r="D107" s="5">
        <v>36.294440999999999</v>
      </c>
      <c r="E107" s="5">
        <v>46.425843</v>
      </c>
      <c r="F107" s="5">
        <v>96.080124999999995</v>
      </c>
      <c r="G107" s="5">
        <v>101.43578100000001</v>
      </c>
      <c r="H107" s="6"/>
      <c r="I107" s="5">
        <v>309.47132199999999</v>
      </c>
      <c r="K107" s="12">
        <f t="shared" si="7"/>
        <v>-6.8915033834284656E-2</v>
      </c>
      <c r="M107" s="13">
        <f t="shared" si="4"/>
        <v>249.930984</v>
      </c>
      <c r="N107" s="13">
        <f>'Gov''t bond yields'!M114</f>
        <v>2.9970335000000001</v>
      </c>
      <c r="V107" s="2">
        <f t="shared" si="5"/>
        <v>-1.9939643576079569E-2</v>
      </c>
      <c r="W107" s="2">
        <f t="shared" si="6"/>
        <v>-0.68303119435550985</v>
      </c>
    </row>
    <row r="108" spans="1:23" s="2" customFormat="1">
      <c r="A108" s="7">
        <v>38835</v>
      </c>
      <c r="B108" s="6">
        <v>54.779713000000001</v>
      </c>
      <c r="C108" s="6"/>
      <c r="D108" s="5">
        <v>33.126795000000001</v>
      </c>
      <c r="E108" s="5">
        <v>42.541440999999999</v>
      </c>
      <c r="F108" s="5">
        <v>89.062721999999994</v>
      </c>
      <c r="G108" s="5">
        <v>93.882947999999999</v>
      </c>
      <c r="H108" s="6"/>
      <c r="I108" s="5">
        <v>295.036002</v>
      </c>
      <c r="K108" s="12">
        <f t="shared" si="7"/>
        <v>-7.9956297863139403E-2</v>
      </c>
      <c r="M108" s="13">
        <f t="shared" si="4"/>
        <v>240.25628899999998</v>
      </c>
      <c r="N108" s="13">
        <f>'Gov''t bond yields'!M115</f>
        <v>2.9142074999999998</v>
      </c>
      <c r="V108" s="2">
        <f t="shared" si="5"/>
        <v>-9.05545988559361E-2</v>
      </c>
      <c r="W108" s="2">
        <f t="shared" si="6"/>
        <v>-0.72297522735206154</v>
      </c>
    </row>
    <row r="109" spans="1:23" s="2" customFormat="1">
      <c r="A109" s="7">
        <v>38807</v>
      </c>
      <c r="B109" s="6">
        <v>57.665677000000002</v>
      </c>
      <c r="C109" s="6"/>
      <c r="D109" s="5">
        <v>34.211387000000002</v>
      </c>
      <c r="E109" s="5">
        <v>45.094047000000003</v>
      </c>
      <c r="F109" s="5">
        <v>91.714440999999994</v>
      </c>
      <c r="G109" s="5">
        <v>101.361554</v>
      </c>
      <c r="H109" s="6"/>
      <c r="I109" s="5">
        <v>311.61395099999999</v>
      </c>
      <c r="K109" s="12">
        <f t="shared" si="7"/>
        <v>5.2683079956990668E-2</v>
      </c>
      <c r="M109" s="13">
        <f t="shared" si="4"/>
        <v>253.94827399999997</v>
      </c>
      <c r="N109" s="13">
        <f>'Gov''t bond yields'!M116</f>
        <v>3.026205</v>
      </c>
      <c r="V109" s="2">
        <f t="shared" si="5"/>
        <v>4.9310995232650905E-3</v>
      </c>
      <c r="W109" s="2">
        <f t="shared" si="6"/>
        <v>-0.66644495940787429</v>
      </c>
    </row>
    <row r="110" spans="1:23" s="2" customFormat="1">
      <c r="A110" s="7">
        <v>38776</v>
      </c>
      <c r="B110" s="6">
        <v>58.905270999999999</v>
      </c>
      <c r="C110" s="6"/>
      <c r="D110" s="5">
        <v>35.968173999999998</v>
      </c>
      <c r="E110" s="5">
        <v>43.691985000000003</v>
      </c>
      <c r="F110" s="5">
        <v>92.616674000000003</v>
      </c>
      <c r="G110" s="5">
        <v>103.406632</v>
      </c>
      <c r="H110" s="6"/>
      <c r="I110" s="5">
        <v>350.02533799999998</v>
      </c>
      <c r="K110" s="12">
        <f t="shared" si="7"/>
        <v>2.1496218625856014E-2</v>
      </c>
      <c r="M110" s="13">
        <f t="shared" si="4"/>
        <v>291.12006699999995</v>
      </c>
      <c r="N110" s="13">
        <f>'Gov''t bond yields'!M117</f>
        <v>2.8772699999999998</v>
      </c>
      <c r="V110" s="2">
        <f t="shared" si="5"/>
        <v>-0.12204639986829569</v>
      </c>
      <c r="W110" s="2">
        <f t="shared" si="6"/>
        <v>-0.51297331754908848</v>
      </c>
    </row>
    <row r="111" spans="1:23" s="2" customFormat="1">
      <c r="A111" s="7">
        <v>38748</v>
      </c>
      <c r="B111" s="6">
        <v>55.499153</v>
      </c>
      <c r="C111" s="6"/>
      <c r="D111" s="5">
        <v>34.960527999999996</v>
      </c>
      <c r="E111" s="5">
        <v>42.829735999999997</v>
      </c>
      <c r="F111" s="5">
        <v>84.393839</v>
      </c>
      <c r="G111" s="5">
        <v>95.359560999999999</v>
      </c>
      <c r="H111" s="6"/>
      <c r="I111" s="5">
        <v>340.463863</v>
      </c>
      <c r="K111" s="12">
        <f t="shared" si="7"/>
        <v>-5.7823653845850219E-2</v>
      </c>
      <c r="M111" s="13">
        <f t="shared" si="4"/>
        <v>284.96471000000003</v>
      </c>
      <c r="N111" s="13">
        <f>'Gov''t bond yields'!M118</f>
        <v>3.0220175000000005</v>
      </c>
      <c r="V111" s="2">
        <f t="shared" si="5"/>
        <v>1.3609630294785071E-3</v>
      </c>
      <c r="W111" s="2">
        <f t="shared" si="6"/>
        <v>-0.53838701618388285</v>
      </c>
    </row>
    <row r="112" spans="1:23" s="2" customFormat="1">
      <c r="A112" s="7">
        <v>38716</v>
      </c>
      <c r="B112" s="6">
        <v>56.746282999999998</v>
      </c>
      <c r="C112" s="6"/>
      <c r="D112" s="5">
        <v>34.419573</v>
      </c>
      <c r="E112" s="5">
        <v>48.162706</v>
      </c>
      <c r="F112" s="5">
        <v>80.712361999999999</v>
      </c>
      <c r="G112" s="5">
        <v>95.028221000000002</v>
      </c>
      <c r="H112" s="6"/>
      <c r="I112" s="5">
        <v>409.60758800000002</v>
      </c>
      <c r="K112" s="12">
        <f t="shared" si="7"/>
        <v>2.2471153748958989E-2</v>
      </c>
      <c r="M112" s="13">
        <f t="shared" si="4"/>
        <v>352.86130500000002</v>
      </c>
      <c r="N112" s="13">
        <f>'Gov''t bond yields'!M119</f>
        <v>3.1636500000000001</v>
      </c>
      <c r="V112" s="2">
        <f t="shared" si="5"/>
        <v>0.12211257066082877</v>
      </c>
      <c r="W112" s="2">
        <f t="shared" si="6"/>
        <v>-0.25806150400665134</v>
      </c>
    </row>
    <row r="113" spans="1:23" s="2" customFormat="1">
      <c r="A113" s="7">
        <v>38686</v>
      </c>
      <c r="B113" s="6">
        <v>61.419753999999998</v>
      </c>
      <c r="C113" s="6"/>
      <c r="D113" s="5">
        <v>61.151229999999998</v>
      </c>
      <c r="E113" s="5">
        <v>56.707931000000002</v>
      </c>
      <c r="F113" s="5">
        <v>66.524117000000004</v>
      </c>
      <c r="G113" s="5">
        <v>82.768778999999995</v>
      </c>
      <c r="H113" s="6"/>
      <c r="I113" s="5">
        <v>370.686351</v>
      </c>
      <c r="K113" s="12">
        <f t="shared" si="7"/>
        <v>8.235730611641999E-2</v>
      </c>
      <c r="M113" s="13">
        <f t="shared" si="4"/>
        <v>309.26659699999999</v>
      </c>
      <c r="N113" s="13">
        <f>'Gov''t bond yields'!M120</f>
        <v>3.3851950000000004</v>
      </c>
      <c r="V113" s="2">
        <f t="shared" si="5"/>
        <v>0.31099517114226916</v>
      </c>
      <c r="W113" s="2">
        <f t="shared" si="6"/>
        <v>-0.43805151452657298</v>
      </c>
    </row>
    <row r="114" spans="1:23" s="2" customFormat="1">
      <c r="A114" s="7">
        <v>38656</v>
      </c>
      <c r="B114" s="6">
        <v>57.19312</v>
      </c>
      <c r="C114" s="6"/>
      <c r="D114" s="5">
        <v>49.085371000000002</v>
      </c>
      <c r="E114" s="5">
        <v>53.465425000000003</v>
      </c>
      <c r="F114" s="5">
        <v>66.195114000000004</v>
      </c>
      <c r="G114" s="5">
        <v>83.277298999999999</v>
      </c>
      <c r="H114" s="6"/>
      <c r="I114" s="5">
        <v>338.97953000000001</v>
      </c>
      <c r="K114" s="12">
        <f t="shared" si="7"/>
        <v>-6.8815547519125483E-2</v>
      </c>
      <c r="M114" s="13">
        <f t="shared" si="4"/>
        <v>281.78640999999999</v>
      </c>
      <c r="N114" s="13">
        <f>'Gov''t bond yields'!M121</f>
        <v>3.4341099999999996</v>
      </c>
      <c r="V114" s="2">
        <f t="shared" si="5"/>
        <v>0.35269862823924486</v>
      </c>
      <c r="W114" s="2">
        <f t="shared" si="6"/>
        <v>-0.55150930273378873</v>
      </c>
    </row>
    <row r="115" spans="1:23" s="2" customFormat="1">
      <c r="A115" s="7">
        <v>38625</v>
      </c>
      <c r="B115" s="6">
        <v>53.676057</v>
      </c>
      <c r="C115" s="6"/>
      <c r="D115" s="5">
        <v>45.499129000000003</v>
      </c>
      <c r="E115" s="5">
        <v>49.792887</v>
      </c>
      <c r="F115" s="5">
        <v>62.096063999999998</v>
      </c>
      <c r="G115" s="5">
        <v>77.436430999999999</v>
      </c>
      <c r="H115" s="6"/>
      <c r="I115" s="5">
        <v>356.25546700000001</v>
      </c>
      <c r="K115" s="12">
        <f t="shared" si="7"/>
        <v>-6.1494511927308745E-2</v>
      </c>
      <c r="M115" s="13">
        <f t="shared" si="4"/>
        <v>302.57941</v>
      </c>
      <c r="N115" s="13">
        <f>'Gov''t bond yields'!M122</f>
        <v>3.2898500000000004</v>
      </c>
      <c r="V115" s="2">
        <f t="shared" si="5"/>
        <v>0.22970689317209195</v>
      </c>
      <c r="W115" s="2">
        <f t="shared" si="6"/>
        <v>-0.46566098626517671</v>
      </c>
    </row>
    <row r="116" spans="1:23" s="2" customFormat="1">
      <c r="A116" s="7">
        <v>38595</v>
      </c>
      <c r="B116" s="6">
        <v>54.489587999999998</v>
      </c>
      <c r="C116" s="6"/>
      <c r="D116" s="5">
        <v>47.273170999999998</v>
      </c>
      <c r="E116" s="5">
        <v>51.497731000000002</v>
      </c>
      <c r="F116" s="5">
        <v>62.133448999999999</v>
      </c>
      <c r="G116" s="5">
        <v>78.742824999999996</v>
      </c>
      <c r="H116" s="6"/>
      <c r="I116" s="5">
        <v>359.99789299999998</v>
      </c>
      <c r="K116" s="12">
        <f t="shared" si="7"/>
        <v>1.5156310755091372E-2</v>
      </c>
      <c r="M116" s="13">
        <f t="shared" si="4"/>
        <v>305.50830499999995</v>
      </c>
      <c r="N116" s="13">
        <f>'Gov''t bond yields'!M123</f>
        <v>3.437595</v>
      </c>
      <c r="V116" s="2">
        <f t="shared" si="5"/>
        <v>0.35566983437198491</v>
      </c>
      <c r="W116" s="2">
        <f t="shared" si="6"/>
        <v>-0.45356842122582064</v>
      </c>
    </row>
    <row r="117" spans="1:23" s="2" customFormat="1">
      <c r="A117" s="7">
        <v>38562</v>
      </c>
      <c r="B117" s="6">
        <v>52.954754000000001</v>
      </c>
      <c r="C117" s="6"/>
      <c r="D117" s="5">
        <v>44.875943999999997</v>
      </c>
      <c r="E117" s="5">
        <v>50.608013999999997</v>
      </c>
      <c r="F117" s="5">
        <v>60.908588999999999</v>
      </c>
      <c r="G117" s="5">
        <v>74.841864999999999</v>
      </c>
      <c r="H117" s="6"/>
      <c r="I117" s="5">
        <v>359.39003400000001</v>
      </c>
      <c r="K117" s="12">
        <f t="shared" si="7"/>
        <v>-2.8167473022552427E-2</v>
      </c>
      <c r="M117" s="13">
        <f t="shared" si="4"/>
        <v>306.43528000000003</v>
      </c>
      <c r="N117" s="13">
        <f>'Gov''t bond yields'!M124</f>
        <v>3.4736375000000002</v>
      </c>
      <c r="V117" s="2">
        <f t="shared" si="5"/>
        <v>0.38639858531582183</v>
      </c>
      <c r="W117" s="2">
        <f t="shared" si="6"/>
        <v>-0.44974120806954215</v>
      </c>
    </row>
    <row r="118" spans="1:23" s="2" customFormat="1">
      <c r="A118" s="7">
        <v>38533</v>
      </c>
      <c r="B118" s="6">
        <v>57.316594000000002</v>
      </c>
      <c r="C118" s="6"/>
      <c r="D118" s="5">
        <v>49.613698999999997</v>
      </c>
      <c r="E118" s="5">
        <v>57.502488999999997</v>
      </c>
      <c r="F118" s="5">
        <v>64.002233000000004</v>
      </c>
      <c r="G118" s="5">
        <v>75.294987000000006</v>
      </c>
      <c r="H118" s="6"/>
      <c r="I118" s="5">
        <v>415.32599399999998</v>
      </c>
      <c r="K118" s="12">
        <f t="shared" si="7"/>
        <v>8.2369186343496201E-2</v>
      </c>
      <c r="M118" s="13">
        <f t="shared" si="4"/>
        <v>358.00939999999997</v>
      </c>
      <c r="N118" s="13">
        <f>'Gov''t bond yields'!M125</f>
        <v>3.6013875000000004</v>
      </c>
      <c r="V118" s="2">
        <f t="shared" si="5"/>
        <v>0.4953143911859792</v>
      </c>
      <c r="W118" s="2">
        <f t="shared" si="6"/>
        <v>-0.23680650045879989</v>
      </c>
    </row>
    <row r="119" spans="1:23" s="2" customFormat="1">
      <c r="A119" s="7">
        <v>38503</v>
      </c>
      <c r="B119" s="6">
        <v>53.51247</v>
      </c>
      <c r="C119" s="6"/>
      <c r="D119" s="5">
        <v>39.306815</v>
      </c>
      <c r="E119" s="5">
        <v>50.336744000000003</v>
      </c>
      <c r="F119" s="5">
        <v>65.098573999999999</v>
      </c>
      <c r="G119" s="5">
        <v>78.739901000000003</v>
      </c>
      <c r="H119" s="6"/>
      <c r="I119" s="5">
        <v>438.07350500000001</v>
      </c>
      <c r="K119" s="12">
        <f t="shared" si="7"/>
        <v>-6.6370377835082137E-2</v>
      </c>
      <c r="M119" s="13">
        <f t="shared" si="4"/>
        <v>384.561035</v>
      </c>
      <c r="N119" s="13">
        <f>'Gov''t bond yields'!M126</f>
        <v>3.7082424999999999</v>
      </c>
      <c r="V119" s="2">
        <f t="shared" si="5"/>
        <v>0.58641574880833214</v>
      </c>
      <c r="W119" s="2">
        <f t="shared" si="6"/>
        <v>-0.12718243638728174</v>
      </c>
    </row>
    <row r="120" spans="1:23" s="2" customFormat="1">
      <c r="A120" s="7">
        <v>38471</v>
      </c>
      <c r="B120" s="6">
        <v>81.375338999999997</v>
      </c>
      <c r="C120" s="6"/>
      <c r="D120" s="5">
        <v>78.910607999999996</v>
      </c>
      <c r="E120" s="5">
        <v>81.117303000000007</v>
      </c>
      <c r="F120" s="5">
        <v>76.358165</v>
      </c>
      <c r="G120" s="5">
        <v>110.976916</v>
      </c>
      <c r="H120" s="6"/>
      <c r="I120" s="5">
        <v>389.16121099999998</v>
      </c>
      <c r="K120" s="12">
        <f t="shared" si="7"/>
        <v>0.52067992750101044</v>
      </c>
      <c r="M120" s="13">
        <f t="shared" si="4"/>
        <v>307.78587199999998</v>
      </c>
      <c r="N120" s="13">
        <f>'Gov''t bond yields'!M127</f>
        <v>3.7115450000000001</v>
      </c>
      <c r="V120" s="2">
        <f t="shared" si="5"/>
        <v>0.58923136093268613</v>
      </c>
      <c r="W120" s="2">
        <f t="shared" si="6"/>
        <v>-0.44416500216197846</v>
      </c>
    </row>
    <row r="121" spans="1:23" s="2" customFormat="1">
      <c r="A121" s="7">
        <v>38442</v>
      </c>
      <c r="B121" s="6">
        <v>65.282562999999996</v>
      </c>
      <c r="C121" s="6"/>
      <c r="D121" s="5">
        <v>60.030558999999997</v>
      </c>
      <c r="E121" s="5">
        <v>62.163403000000002</v>
      </c>
      <c r="F121" s="5">
        <v>64.738605000000007</v>
      </c>
      <c r="G121" s="5">
        <v>101.366767</v>
      </c>
      <c r="H121" s="6"/>
      <c r="I121" s="5">
        <v>328.55404199999998</v>
      </c>
      <c r="K121" s="12">
        <f t="shared" si="7"/>
        <v>-0.19775986432449763</v>
      </c>
      <c r="M121" s="13">
        <f t="shared" si="4"/>
        <v>263.271479</v>
      </c>
      <c r="N121" s="13">
        <f>'Gov''t bond yields'!M128</f>
        <v>3.9019449999999996</v>
      </c>
      <c r="V121" s="2">
        <f t="shared" si="5"/>
        <v>0.75156067159944051</v>
      </c>
      <c r="W121" s="2">
        <f t="shared" si="6"/>
        <v>-0.627952127524945</v>
      </c>
    </row>
    <row r="122" spans="1:23" s="2" customFormat="1">
      <c r="A122" s="7">
        <v>38411</v>
      </c>
      <c r="B122" s="6">
        <v>47.552242</v>
      </c>
      <c r="C122" s="6"/>
      <c r="D122" s="5">
        <v>39.872934999999998</v>
      </c>
      <c r="E122" s="5">
        <v>47.118518999999999</v>
      </c>
      <c r="F122" s="5">
        <v>50.184080999999999</v>
      </c>
      <c r="G122" s="5">
        <v>80.105864999999994</v>
      </c>
      <c r="H122" s="6"/>
      <c r="I122" s="5">
        <v>258.35639800000001</v>
      </c>
      <c r="K122" s="12">
        <f t="shared" si="7"/>
        <v>-0.27159351877774768</v>
      </c>
      <c r="M122" s="13">
        <f t="shared" si="4"/>
        <v>210.80415600000001</v>
      </c>
      <c r="N122" s="13">
        <f>'Gov''t bond yields'!M129</f>
        <v>3.9909774999999996</v>
      </c>
      <c r="V122" s="2">
        <f t="shared" si="5"/>
        <v>0.8274671020192822</v>
      </c>
      <c r="W122" s="2">
        <f t="shared" si="6"/>
        <v>-0.84457461341754747</v>
      </c>
    </row>
    <row r="123" spans="1:23" s="2" customFormat="1">
      <c r="A123" s="7">
        <v>38383</v>
      </c>
      <c r="B123" s="6">
        <v>55.791789999999999</v>
      </c>
      <c r="C123" s="6"/>
      <c r="D123" s="5">
        <v>51.817087000000001</v>
      </c>
      <c r="E123" s="5">
        <v>53.699894</v>
      </c>
      <c r="F123" s="5">
        <v>56.872498999999998</v>
      </c>
      <c r="G123" s="5">
        <v>86.621494999999996</v>
      </c>
      <c r="H123" s="6"/>
      <c r="I123" s="5">
        <v>293.558403</v>
      </c>
      <c r="K123" s="12">
        <f t="shared" si="7"/>
        <v>0.17327359664766173</v>
      </c>
      <c r="M123" s="13">
        <f t="shared" si="4"/>
        <v>237.76661300000001</v>
      </c>
      <c r="N123" s="13">
        <f>'Gov''t bond yields'!M130</f>
        <v>3.9737300000000002</v>
      </c>
      <c r="V123" s="2">
        <f t="shared" si="5"/>
        <v>0.81276240251442522</v>
      </c>
      <c r="W123" s="2">
        <f t="shared" si="6"/>
        <v>-0.7332543834696158</v>
      </c>
    </row>
    <row r="124" spans="1:23" s="2" customFormat="1">
      <c r="A124" s="7">
        <v>38352</v>
      </c>
      <c r="B124" s="6">
        <v>57.55348</v>
      </c>
      <c r="C124" s="6"/>
      <c r="D124" s="5">
        <v>51.809956</v>
      </c>
      <c r="E124" s="5">
        <v>55.951151000000003</v>
      </c>
      <c r="F124" s="5">
        <v>59.599733999999998</v>
      </c>
      <c r="G124" s="5">
        <v>87.965614000000002</v>
      </c>
      <c r="H124" s="6"/>
      <c r="I124" s="5">
        <v>287.55929900000001</v>
      </c>
      <c r="K124" s="12">
        <f t="shared" si="7"/>
        <v>3.1576151258097325E-2</v>
      </c>
      <c r="M124" s="13">
        <f t="shared" si="4"/>
        <v>230.005819</v>
      </c>
      <c r="N124" s="13">
        <f>'Gov''t bond yields'!M131</f>
        <v>3.8499799999999995</v>
      </c>
      <c r="V124" s="2">
        <f t="shared" si="5"/>
        <v>0.70725687628012368</v>
      </c>
      <c r="W124" s="2">
        <f t="shared" si="6"/>
        <v>-0.76529646971785825</v>
      </c>
    </row>
    <row r="125" spans="1:23" s="2" customFormat="1">
      <c r="A125" s="7">
        <v>38321</v>
      </c>
      <c r="B125" s="6">
        <v>57.979979999999998</v>
      </c>
      <c r="C125" s="6"/>
      <c r="D125" s="5">
        <v>52.291241999999997</v>
      </c>
      <c r="E125" s="5">
        <v>56.194232</v>
      </c>
      <c r="F125" s="5">
        <v>60.828736999999997</v>
      </c>
      <c r="G125" s="5">
        <v>88.121120000000005</v>
      </c>
      <c r="H125" s="6"/>
      <c r="I125" s="5">
        <v>312.207359</v>
      </c>
      <c r="K125" s="12">
        <f t="shared" si="7"/>
        <v>7.4104988959833046E-3</v>
      </c>
      <c r="M125" s="13">
        <f t="shared" si="4"/>
        <v>254.22737899999998</v>
      </c>
      <c r="N125" s="13">
        <f>'Gov''t bond yields'!M132</f>
        <v>3.5803275000000001</v>
      </c>
      <c r="V125" s="2">
        <f t="shared" si="5"/>
        <v>0.47735926890319608</v>
      </c>
      <c r="W125" s="2">
        <f t="shared" si="6"/>
        <v>-0.66529261513970839</v>
      </c>
    </row>
    <row r="126" spans="1:23" s="2" customFormat="1">
      <c r="A126" s="7">
        <v>38289</v>
      </c>
      <c r="B126" s="6">
        <v>60.074060000000003</v>
      </c>
      <c r="C126" s="6"/>
      <c r="D126" s="5">
        <v>53.176312000000003</v>
      </c>
      <c r="E126" s="5">
        <v>60.693157999999997</v>
      </c>
      <c r="F126" s="5">
        <v>63.752634</v>
      </c>
      <c r="G126" s="5">
        <v>92.380076000000003</v>
      </c>
      <c r="H126" s="6"/>
      <c r="I126" s="5">
        <v>341.69463200000001</v>
      </c>
      <c r="K126" s="12">
        <f t="shared" si="7"/>
        <v>3.6117294279853239E-2</v>
      </c>
      <c r="M126" s="13">
        <f t="shared" si="4"/>
        <v>281.62057200000004</v>
      </c>
      <c r="N126" s="13">
        <f>'Gov''t bond yields'!M133</f>
        <v>3.7000549999999999</v>
      </c>
      <c r="V126" s="2">
        <f t="shared" si="5"/>
        <v>0.57943533267868896</v>
      </c>
      <c r="W126" s="2">
        <f t="shared" si="6"/>
        <v>-0.55219400013707431</v>
      </c>
    </row>
    <row r="127" spans="1:23" s="2" customFormat="1">
      <c r="A127" s="7">
        <v>38260</v>
      </c>
      <c r="B127" s="6">
        <v>57.153202</v>
      </c>
      <c r="C127" s="6"/>
      <c r="D127" s="5">
        <v>49.822972999999998</v>
      </c>
      <c r="E127" s="5">
        <v>56.495224999999998</v>
      </c>
      <c r="F127" s="5">
        <v>62.112195999999997</v>
      </c>
      <c r="G127" s="5">
        <v>92.569391999999993</v>
      </c>
      <c r="H127" s="6"/>
      <c r="I127" s="5">
        <v>342.57280200000002</v>
      </c>
      <c r="K127" s="12">
        <f t="shared" si="7"/>
        <v>-4.8620952204662088E-2</v>
      </c>
      <c r="M127" s="13">
        <f t="shared" si="4"/>
        <v>285.4196</v>
      </c>
      <c r="N127" s="13">
        <f>'Gov''t bond yields'!M134</f>
        <v>3.9033474999999997</v>
      </c>
      <c r="V127" s="2">
        <f t="shared" si="5"/>
        <v>0.75275640089676277</v>
      </c>
      <c r="W127" s="2">
        <f t="shared" si="6"/>
        <v>-0.53650890621041081</v>
      </c>
    </row>
    <row r="128" spans="1:23" s="2" customFormat="1">
      <c r="A128" s="7">
        <v>38230</v>
      </c>
      <c r="B128" s="6">
        <v>57.640424000000003</v>
      </c>
      <c r="C128" s="6"/>
      <c r="D128" s="5">
        <v>48.112146000000003</v>
      </c>
      <c r="E128" s="5">
        <v>55.632671999999999</v>
      </c>
      <c r="F128" s="5">
        <v>66.853596999999993</v>
      </c>
      <c r="G128" s="5">
        <v>96.918073000000007</v>
      </c>
      <c r="H128" s="6"/>
      <c r="I128" s="5">
        <v>361.03215899999998</v>
      </c>
      <c r="K128" s="12">
        <f t="shared" si="7"/>
        <v>8.5248417052819318E-3</v>
      </c>
      <c r="M128" s="13">
        <f t="shared" si="4"/>
        <v>303.39173499999998</v>
      </c>
      <c r="N128" s="13">
        <f>'Gov''t bond yields'!M135</f>
        <v>3.9589050000000001</v>
      </c>
      <c r="V128" s="2">
        <f t="shared" si="5"/>
        <v>0.80012305361403313</v>
      </c>
      <c r="W128" s="2">
        <f t="shared" si="6"/>
        <v>-0.46230712998299694</v>
      </c>
    </row>
    <row r="129" spans="1:23" s="2" customFormat="1">
      <c r="A129" s="7">
        <v>38198</v>
      </c>
      <c r="B129" s="6">
        <v>61.723329999999997</v>
      </c>
      <c r="C129" s="6"/>
      <c r="D129" s="5">
        <v>52.183492999999999</v>
      </c>
      <c r="E129" s="5">
        <v>59.874381999999997</v>
      </c>
      <c r="F129" s="5">
        <v>71.355835999999996</v>
      </c>
      <c r="G129" s="5">
        <v>102.63045</v>
      </c>
      <c r="H129" s="6"/>
      <c r="I129" s="5">
        <v>366.19274300000001</v>
      </c>
      <c r="K129" s="12">
        <f t="shared" si="7"/>
        <v>7.0834072976284732E-2</v>
      </c>
      <c r="M129" s="13">
        <f t="shared" si="4"/>
        <v>304.46941300000003</v>
      </c>
      <c r="N129" s="13">
        <f>'Gov''t bond yields'!M136</f>
        <v>4.1395824999999995</v>
      </c>
      <c r="V129" s="2">
        <f t="shared" si="5"/>
        <v>0.95416325334088448</v>
      </c>
      <c r="W129" s="2">
        <f t="shared" si="6"/>
        <v>-0.45785770748526861</v>
      </c>
    </row>
    <row r="130" spans="1:23" s="2" customFormat="1">
      <c r="A130" s="7">
        <v>38168</v>
      </c>
      <c r="B130" s="6">
        <v>63.487108999999997</v>
      </c>
      <c r="C130" s="6"/>
      <c r="D130" s="5">
        <v>55.032516000000001</v>
      </c>
      <c r="E130" s="5">
        <v>62.761625000000002</v>
      </c>
      <c r="F130" s="5">
        <v>71.169421</v>
      </c>
      <c r="G130" s="5">
        <v>98.950968000000003</v>
      </c>
      <c r="H130" s="6"/>
      <c r="I130" s="5">
        <v>356.25748199999998</v>
      </c>
      <c r="K130" s="12">
        <f t="shared" si="7"/>
        <v>2.8575564539372707E-2</v>
      </c>
      <c r="M130" s="13">
        <f t="shared" si="4"/>
        <v>292.77037300000001</v>
      </c>
      <c r="N130" s="13">
        <f>'Gov''t bond yields'!M137</f>
        <v>4.016165</v>
      </c>
      <c r="V130" s="2">
        <f t="shared" si="5"/>
        <v>0.84894120660131445</v>
      </c>
      <c r="W130" s="2">
        <f t="shared" si="6"/>
        <v>-0.50615967873996737</v>
      </c>
    </row>
    <row r="131" spans="1:23" s="2" customFormat="1">
      <c r="A131" s="7">
        <v>38138</v>
      </c>
      <c r="B131" s="6">
        <v>65.922478999999996</v>
      </c>
      <c r="C131" s="6"/>
      <c r="D131" s="5">
        <v>57.685732999999999</v>
      </c>
      <c r="E131" s="5">
        <v>65.662814999999995</v>
      </c>
      <c r="F131" s="5">
        <v>74.220963999999995</v>
      </c>
      <c r="G131" s="5">
        <v>102.51959600000001</v>
      </c>
      <c r="H131" s="6"/>
      <c r="I131" s="5">
        <v>381.98765300000002</v>
      </c>
      <c r="K131" s="12">
        <f t="shared" si="7"/>
        <v>3.8360070860999497E-2</v>
      </c>
      <c r="M131" s="13">
        <f t="shared" si="4"/>
        <v>316.06517400000001</v>
      </c>
      <c r="N131" s="13">
        <f>'Gov''t bond yields'!M138</f>
        <v>3.6855950000000002</v>
      </c>
      <c r="V131" s="2">
        <f t="shared" si="5"/>
        <v>0.56710717179506909</v>
      </c>
      <c r="W131" s="2">
        <f t="shared" si="6"/>
        <v>-0.40998214551622197</v>
      </c>
    </row>
    <row r="132" spans="1:23" s="2" customFormat="1">
      <c r="A132" s="7">
        <v>38107</v>
      </c>
      <c r="B132" s="6">
        <v>62.727718000000003</v>
      </c>
      <c r="C132" s="6"/>
      <c r="D132" s="5">
        <v>56.116391</v>
      </c>
      <c r="E132" s="5">
        <v>62.953480999999996</v>
      </c>
      <c r="F132" s="5">
        <v>68.644413</v>
      </c>
      <c r="G132" s="5">
        <v>95.447091</v>
      </c>
      <c r="H132" s="6"/>
      <c r="I132" s="5">
        <v>329.56462099999999</v>
      </c>
      <c r="K132" s="12">
        <f t="shared" si="7"/>
        <v>-4.8462391713151337E-2</v>
      </c>
      <c r="M132" s="13">
        <f t="shared" ref="M132:M160" si="8">I132 - B132</f>
        <v>266.83690300000001</v>
      </c>
      <c r="N132" s="13">
        <f>'Gov''t bond yields'!M139</f>
        <v>3.9261875000000002</v>
      </c>
      <c r="V132" s="2">
        <f t="shared" ref="V132:V152" si="9">(N132-$P$3)/$S$3</f>
        <v>0.77222909761750191</v>
      </c>
      <c r="W132" s="2">
        <f t="shared" ref="W132:W161" si="10">(M132-$Q$3)/$T$3</f>
        <v>-0.61323151732455139</v>
      </c>
    </row>
    <row r="133" spans="1:23" s="2" customFormat="1">
      <c r="A133" s="7">
        <v>38077</v>
      </c>
      <c r="B133" s="6">
        <v>69.154700000000005</v>
      </c>
      <c r="C133" s="6"/>
      <c r="D133" s="5">
        <v>63.677627999999999</v>
      </c>
      <c r="E133" s="5">
        <v>71.132559000000001</v>
      </c>
      <c r="F133" s="5">
        <v>74.087958</v>
      </c>
      <c r="G133" s="5">
        <v>93.616184000000004</v>
      </c>
      <c r="H133" s="6"/>
      <c r="I133" s="5">
        <v>375.139611</v>
      </c>
      <c r="K133" s="12">
        <f t="shared" ref="K133:K160" si="11">(B133 - B132)/B132</f>
        <v>0.10245840602714101</v>
      </c>
      <c r="M133" s="13">
        <f t="shared" si="8"/>
        <v>305.98491100000001</v>
      </c>
      <c r="N133" s="13">
        <f>'Gov''t bond yields'!M140</f>
        <v>3.887445</v>
      </c>
      <c r="V133" s="2">
        <f t="shared" si="9"/>
        <v>0.73919840791946223</v>
      </c>
      <c r="W133" s="2">
        <f t="shared" si="10"/>
        <v>-0.45160065213435502</v>
      </c>
    </row>
    <row r="134" spans="1:23" s="2" customFormat="1">
      <c r="A134" s="7">
        <v>38044</v>
      </c>
      <c r="B134" s="6">
        <v>67.845365999999999</v>
      </c>
      <c r="C134" s="6"/>
      <c r="D134" s="5">
        <v>60.696981999999998</v>
      </c>
      <c r="E134" s="5">
        <v>65.704341999999997</v>
      </c>
      <c r="F134" s="5">
        <v>76.387871000000004</v>
      </c>
      <c r="G134" s="5">
        <v>94.506005000000002</v>
      </c>
      <c r="H134" s="6"/>
      <c r="I134" s="5">
        <v>375.58719000000002</v>
      </c>
      <c r="K134" s="12">
        <f t="shared" si="11"/>
        <v>-1.8933405827803559E-2</v>
      </c>
      <c r="M134" s="13">
        <f t="shared" si="8"/>
        <v>307.74182400000001</v>
      </c>
      <c r="N134" s="13">
        <f>'Gov''t bond yields'!M141</f>
        <v>3.5295624999999999</v>
      </c>
      <c r="V134" s="2">
        <f t="shared" si="9"/>
        <v>0.43407855747463603</v>
      </c>
      <c r="W134" s="2">
        <f t="shared" si="10"/>
        <v>-0.44434686368478937</v>
      </c>
    </row>
    <row r="135" spans="1:23" s="2" customFormat="1">
      <c r="A135" s="7">
        <v>38016</v>
      </c>
      <c r="B135" s="6">
        <v>68.973686999999998</v>
      </c>
      <c r="C135" s="6"/>
      <c r="D135" s="5">
        <v>63.393740000000001</v>
      </c>
      <c r="E135" s="5">
        <v>65.738817999999995</v>
      </c>
      <c r="F135" s="5">
        <v>75.686701999999997</v>
      </c>
      <c r="G135" s="5">
        <v>95.587781000000007</v>
      </c>
      <c r="H135" s="6"/>
      <c r="I135" s="5">
        <v>359.23507799999999</v>
      </c>
      <c r="K135" s="12">
        <f t="shared" si="11"/>
        <v>1.6630774753282333E-2</v>
      </c>
      <c r="M135" s="13">
        <f t="shared" si="8"/>
        <v>290.261391</v>
      </c>
      <c r="N135" s="13">
        <f>'Gov''t bond yields'!M142</f>
        <v>3.4513025000000002</v>
      </c>
      <c r="V135" s="2">
        <f t="shared" si="9"/>
        <v>0.36735643639910981</v>
      </c>
      <c r="W135" s="2">
        <f t="shared" si="10"/>
        <v>-0.51651854377868489</v>
      </c>
    </row>
    <row r="136" spans="1:23" s="2" customFormat="1">
      <c r="A136" s="7">
        <v>37986</v>
      </c>
      <c r="B136" s="6">
        <v>63.953217000000002</v>
      </c>
      <c r="C136" s="6"/>
      <c r="D136" s="5">
        <v>62.708333000000003</v>
      </c>
      <c r="E136" s="5">
        <v>56.991239</v>
      </c>
      <c r="F136" s="5">
        <v>68.702860999999999</v>
      </c>
      <c r="G136" s="5">
        <v>86.143778999999995</v>
      </c>
      <c r="H136" s="6"/>
      <c r="I136" s="5">
        <v>391.83764000000002</v>
      </c>
      <c r="K136" s="12">
        <f t="shared" si="11"/>
        <v>-7.278819240154577E-2</v>
      </c>
      <c r="M136" s="13">
        <f t="shared" si="8"/>
        <v>327.88442300000003</v>
      </c>
      <c r="N136" s="13">
        <f>'Gov''t bond yields'!M143</f>
        <v>3.7823875</v>
      </c>
      <c r="V136" s="2">
        <f t="shared" si="9"/>
        <v>0.64962954470847167</v>
      </c>
      <c r="W136" s="2">
        <f t="shared" si="10"/>
        <v>-0.36118386587531753</v>
      </c>
    </row>
    <row r="137" spans="1:23" s="2" customFormat="1">
      <c r="A137" s="7">
        <v>37953</v>
      </c>
      <c r="B137" s="6">
        <v>71.063688999999997</v>
      </c>
      <c r="C137" s="6"/>
      <c r="D137" s="5">
        <v>70.799042999999998</v>
      </c>
      <c r="E137" s="5">
        <v>68.826702999999995</v>
      </c>
      <c r="F137" s="5">
        <v>69.913933</v>
      </c>
      <c r="G137" s="5">
        <v>93.688072000000005</v>
      </c>
      <c r="H137" s="6"/>
      <c r="I137" s="5">
        <v>359.50359800000001</v>
      </c>
      <c r="K137" s="12">
        <f t="shared" si="11"/>
        <v>0.11118239759541719</v>
      </c>
      <c r="M137" s="13">
        <f t="shared" si="8"/>
        <v>288.439909</v>
      </c>
      <c r="N137" s="13">
        <f>'Gov''t bond yields'!M144</f>
        <v>3.7423275000000005</v>
      </c>
      <c r="V137" s="2">
        <f t="shared" si="9"/>
        <v>0.61547559415537223</v>
      </c>
      <c r="W137" s="2">
        <f t="shared" si="10"/>
        <v>-0.52403891905776334</v>
      </c>
    </row>
    <row r="138" spans="1:23" s="2" customFormat="1">
      <c r="A138" s="7">
        <v>37925</v>
      </c>
      <c r="B138" s="6">
        <v>75.856769999999997</v>
      </c>
      <c r="C138" s="6"/>
      <c r="D138" s="5">
        <v>76.710685999999995</v>
      </c>
      <c r="E138" s="5">
        <v>73.495683999999997</v>
      </c>
      <c r="F138" s="5">
        <v>75.920963</v>
      </c>
      <c r="G138" s="5">
        <v>98.636876999999998</v>
      </c>
      <c r="H138" s="6"/>
      <c r="I138" s="5">
        <v>381.99417399999999</v>
      </c>
      <c r="K138" s="12">
        <f t="shared" si="11"/>
        <v>6.7447680629132561E-2</v>
      </c>
      <c r="M138" s="13">
        <f t="shared" si="8"/>
        <v>306.137404</v>
      </c>
      <c r="N138" s="13">
        <f>'Gov''t bond yields'!M145</f>
        <v>3.6060075</v>
      </c>
      <c r="V138" s="2">
        <f t="shared" si="9"/>
        <v>0.49925326416539278</v>
      </c>
      <c r="W138" s="2">
        <f t="shared" si="10"/>
        <v>-0.45097105239774904</v>
      </c>
    </row>
    <row r="139" spans="1:23" s="2" customFormat="1">
      <c r="A139" s="7">
        <v>37894</v>
      </c>
      <c r="B139" s="6">
        <v>82.873975999999999</v>
      </c>
      <c r="C139" s="6"/>
      <c r="D139" s="5">
        <v>81.101628000000005</v>
      </c>
      <c r="E139" s="5">
        <v>81.933453</v>
      </c>
      <c r="F139" s="5">
        <v>87.505099999999999</v>
      </c>
      <c r="G139" s="5">
        <v>105.473735</v>
      </c>
      <c r="H139" s="6"/>
      <c r="I139" s="5">
        <v>444.55344300000002</v>
      </c>
      <c r="K139" s="12">
        <f t="shared" si="11"/>
        <v>9.250599518012699E-2</v>
      </c>
      <c r="M139" s="13">
        <f t="shared" si="8"/>
        <v>361.67946700000005</v>
      </c>
      <c r="N139" s="13">
        <f>'Gov''t bond yields'!M146</f>
        <v>3.7577474999999998</v>
      </c>
      <c r="V139" s="2">
        <f t="shared" si="9"/>
        <v>0.62862222215159735</v>
      </c>
      <c r="W139" s="2">
        <f t="shared" si="10"/>
        <v>-0.22165384940907085</v>
      </c>
    </row>
    <row r="140" spans="1:23" s="2" customFormat="1">
      <c r="A140" s="7">
        <v>37862</v>
      </c>
      <c r="B140" s="6">
        <v>77.719357000000002</v>
      </c>
      <c r="C140" s="6"/>
      <c r="D140" s="5">
        <v>67.704967999999994</v>
      </c>
      <c r="E140" s="5">
        <v>76.003534000000002</v>
      </c>
      <c r="F140" s="5">
        <v>89.402071000000007</v>
      </c>
      <c r="G140" s="5">
        <v>110.939964</v>
      </c>
      <c r="H140" s="6"/>
      <c r="I140" s="5">
        <v>468.55806799999999</v>
      </c>
      <c r="K140" s="12">
        <f t="shared" si="11"/>
        <v>-6.2198282848164504E-2</v>
      </c>
      <c r="M140" s="13">
        <f t="shared" si="8"/>
        <v>390.83871099999999</v>
      </c>
      <c r="N140" s="13">
        <f>'Gov''t bond yields'!M147</f>
        <v>3.8957699999999997</v>
      </c>
      <c r="V140" s="2">
        <f t="shared" si="9"/>
        <v>0.7462960524115877</v>
      </c>
      <c r="W140" s="2">
        <f t="shared" si="10"/>
        <v>-0.10126371778316456</v>
      </c>
    </row>
    <row r="141" spans="1:23" s="2" customFormat="1">
      <c r="A141" s="7">
        <v>37833</v>
      </c>
      <c r="B141" s="6">
        <v>79.748265000000004</v>
      </c>
      <c r="C141" s="6"/>
      <c r="D141" s="5">
        <v>68.660376999999997</v>
      </c>
      <c r="E141" s="5">
        <v>78.143473</v>
      </c>
      <c r="F141" s="5">
        <v>90.469132000000002</v>
      </c>
      <c r="G141" s="5">
        <v>116.58807400000001</v>
      </c>
      <c r="H141" s="6"/>
      <c r="I141" s="5">
        <v>524.202224</v>
      </c>
      <c r="K141" s="12">
        <f t="shared" si="11"/>
        <v>2.6105568526512659E-2</v>
      </c>
      <c r="M141" s="13">
        <f t="shared" si="8"/>
        <v>444.453959</v>
      </c>
      <c r="N141" s="13">
        <f>'Gov''t bond yields'!M148</f>
        <v>4.2229975</v>
      </c>
      <c r="V141" s="2">
        <f t="shared" si="9"/>
        <v>1.0252803722971211</v>
      </c>
      <c r="W141" s="2">
        <f t="shared" si="10"/>
        <v>0.12009822026555927</v>
      </c>
    </row>
    <row r="142" spans="1:23" s="2" customFormat="1">
      <c r="A142" s="7">
        <v>37802</v>
      </c>
      <c r="B142" s="6">
        <v>87.049485000000004</v>
      </c>
      <c r="C142" s="6"/>
      <c r="D142" s="5">
        <v>75.046812000000003</v>
      </c>
      <c r="E142" s="5">
        <v>85.879137</v>
      </c>
      <c r="F142" s="5">
        <v>90.606943999999999</v>
      </c>
      <c r="G142" s="5">
        <v>140.38224600000001</v>
      </c>
      <c r="H142" s="6"/>
      <c r="I142" s="5">
        <v>536.03157499999998</v>
      </c>
      <c r="K142" s="12">
        <f t="shared" si="11"/>
        <v>9.1553339749773865E-2</v>
      </c>
      <c r="M142" s="13">
        <f t="shared" si="8"/>
        <v>448.98208999999997</v>
      </c>
      <c r="N142" s="13">
        <f>'Gov''t bond yields'!M149</f>
        <v>4.2210675000000002</v>
      </c>
      <c r="V142" s="2">
        <f t="shared" si="9"/>
        <v>1.0236349123728206</v>
      </c>
      <c r="W142" s="2">
        <f t="shared" si="10"/>
        <v>0.13879357077290935</v>
      </c>
    </row>
    <row r="143" spans="1:23" s="2" customFormat="1">
      <c r="A143" s="7">
        <v>37771</v>
      </c>
      <c r="B143" s="6">
        <v>93.689048</v>
      </c>
      <c r="C143" s="6"/>
      <c r="D143" s="5">
        <v>83.797155000000004</v>
      </c>
      <c r="E143" s="5">
        <v>95.11533</v>
      </c>
      <c r="F143" s="5">
        <v>100.592538</v>
      </c>
      <c r="G143" s="5">
        <v>94.677449999999993</v>
      </c>
      <c r="H143" s="6"/>
      <c r="I143" s="5">
        <v>628.68720099999996</v>
      </c>
      <c r="K143" s="12">
        <f t="shared" si="11"/>
        <v>7.6273432289691259E-2</v>
      </c>
      <c r="M143" s="13">
        <f t="shared" si="8"/>
        <v>534.998153</v>
      </c>
      <c r="N143" s="13">
        <f>'Gov''t bond yields'!M150</f>
        <v>4.0322249999999995</v>
      </c>
      <c r="V143" s="2">
        <f t="shared" si="9"/>
        <v>0.8626334793392767</v>
      </c>
      <c r="W143" s="2">
        <f t="shared" si="10"/>
        <v>0.49392915475829219</v>
      </c>
    </row>
    <row r="144" spans="1:23" s="2" customFormat="1">
      <c r="A144" s="7">
        <v>37741</v>
      </c>
      <c r="B144" s="6">
        <v>100.672791</v>
      </c>
      <c r="C144" s="6"/>
      <c r="D144" s="5">
        <v>92.092855999999998</v>
      </c>
      <c r="E144" s="5">
        <v>101.772031</v>
      </c>
      <c r="F144" s="5">
        <v>102.194008</v>
      </c>
      <c r="G144" s="5">
        <v>115.596467</v>
      </c>
      <c r="H144" s="6"/>
      <c r="I144" s="5">
        <v>668.230367</v>
      </c>
      <c r="K144" s="12">
        <f t="shared" si="11"/>
        <v>7.4541722315291367E-2</v>
      </c>
      <c r="M144" s="13">
        <f t="shared" si="8"/>
        <v>567.55757600000004</v>
      </c>
      <c r="N144" s="13">
        <f>'Gov''t bond yields'!M151</f>
        <v>4.3483099999999997</v>
      </c>
      <c r="V144" s="2">
        <f t="shared" si="9"/>
        <v>1.1321180390141781</v>
      </c>
      <c r="W144" s="2">
        <f t="shared" si="10"/>
        <v>0.62835764750774659</v>
      </c>
    </row>
    <row r="145" spans="1:23" s="2" customFormat="1">
      <c r="A145" s="7">
        <v>37711</v>
      </c>
      <c r="B145" s="6">
        <v>127.912556</v>
      </c>
      <c r="C145" s="6"/>
      <c r="D145" s="5">
        <v>100.57382699999999</v>
      </c>
      <c r="E145" s="5">
        <v>132.90614099999999</v>
      </c>
      <c r="F145" s="5">
        <v>139.52623800000001</v>
      </c>
      <c r="G145" s="5">
        <v>165.15130400000001</v>
      </c>
      <c r="H145" s="6"/>
      <c r="I145" s="5">
        <v>846.67179799999997</v>
      </c>
      <c r="K145" s="12">
        <f t="shared" si="11"/>
        <v>0.27057723074350837</v>
      </c>
      <c r="M145" s="13">
        <f t="shared" si="8"/>
        <v>718.75924199999997</v>
      </c>
      <c r="N145" s="13">
        <f>'Gov''t bond yields'!M152</f>
        <v>4.519895</v>
      </c>
      <c r="V145" s="2">
        <f t="shared" si="9"/>
        <v>1.2784062468437747</v>
      </c>
      <c r="W145" s="2">
        <f t="shared" si="10"/>
        <v>1.2526258374442329</v>
      </c>
    </row>
    <row r="146" spans="1:23" s="2" customFormat="1">
      <c r="A146" s="7">
        <v>37680</v>
      </c>
      <c r="B146" s="6">
        <v>132.71996300000001</v>
      </c>
      <c r="C146" s="6"/>
      <c r="D146" s="5">
        <v>109.716617</v>
      </c>
      <c r="E146" s="5">
        <v>133.608205</v>
      </c>
      <c r="F146" s="5">
        <v>146.17129499999999</v>
      </c>
      <c r="G146" s="5">
        <v>207.15578300000001</v>
      </c>
      <c r="H146" s="6"/>
      <c r="I146" s="5">
        <v>884.93256299999996</v>
      </c>
      <c r="K146" s="12">
        <f t="shared" si="11"/>
        <v>3.7583542619537773E-2</v>
      </c>
      <c r="M146" s="13">
        <f t="shared" si="8"/>
        <v>752.21259999999995</v>
      </c>
      <c r="N146" s="13">
        <f>'Gov''t bond yields'!M153</f>
        <v>4.7406699999999997</v>
      </c>
      <c r="V146" s="2">
        <f t="shared" si="9"/>
        <v>1.4666323684953122</v>
      </c>
      <c r="W146" s="2">
        <f t="shared" si="10"/>
        <v>1.3907451306930074</v>
      </c>
    </row>
    <row r="147" spans="1:23" s="2" customFormat="1">
      <c r="A147" s="7">
        <v>37652</v>
      </c>
      <c r="B147" s="6">
        <v>136.18433200000001</v>
      </c>
      <c r="C147" s="6"/>
      <c r="D147" s="5">
        <v>119.668656</v>
      </c>
      <c r="E147" s="5">
        <v>132.16872799999999</v>
      </c>
      <c r="F147" s="5">
        <v>155.20849899999999</v>
      </c>
      <c r="G147" s="5">
        <v>208.09274099999999</v>
      </c>
      <c r="H147" s="6"/>
      <c r="I147" s="5">
        <v>850.60819000000004</v>
      </c>
      <c r="K147" s="12">
        <f t="shared" si="11"/>
        <v>2.610284784362097E-2</v>
      </c>
      <c r="M147" s="13">
        <f t="shared" si="8"/>
        <v>714.423858</v>
      </c>
      <c r="N147" s="13">
        <f>'Gov''t bond yields'!M154</f>
        <v>5.0143925000000005</v>
      </c>
      <c r="V147" s="2">
        <f t="shared" si="9"/>
        <v>1.6999999354017246</v>
      </c>
      <c r="W147" s="2">
        <f t="shared" si="10"/>
        <v>1.2347262838615389</v>
      </c>
    </row>
    <row r="148" spans="1:23" s="2" customFormat="1">
      <c r="A148" s="7">
        <v>37621</v>
      </c>
      <c r="B148" s="6">
        <v>134.08757600000001</v>
      </c>
      <c r="C148" s="6"/>
      <c r="D148" s="5">
        <v>133.439628</v>
      </c>
      <c r="E148" s="5">
        <v>127.388407</v>
      </c>
      <c r="F148" s="5">
        <v>137.553113</v>
      </c>
      <c r="G148" s="5">
        <v>53.365698999999999</v>
      </c>
      <c r="H148" s="6"/>
      <c r="I148" s="5">
        <v>1004.259954</v>
      </c>
      <c r="K148" s="12">
        <f t="shared" si="11"/>
        <v>-1.5396455445403212E-2</v>
      </c>
      <c r="M148" s="13">
        <f t="shared" si="8"/>
        <v>870.17237799999998</v>
      </c>
      <c r="N148" s="13">
        <f>'Gov''t bond yields'!M155</f>
        <v>4.9302275</v>
      </c>
      <c r="V148" s="2">
        <f t="shared" si="9"/>
        <v>1.6282433890137651</v>
      </c>
      <c r="W148" s="2">
        <f t="shared" si="10"/>
        <v>1.8777671261872224</v>
      </c>
    </row>
    <row r="149" spans="1:23" s="2" customFormat="1">
      <c r="A149" s="7">
        <v>37589</v>
      </c>
      <c r="B149" s="6">
        <v>149.79769099999999</v>
      </c>
      <c r="C149" s="6"/>
      <c r="D149" s="5">
        <v>160.42343</v>
      </c>
      <c r="E149" s="5">
        <v>143.298925</v>
      </c>
      <c r="F149" s="5">
        <v>168.44879399999999</v>
      </c>
      <c r="G149" s="5">
        <v>52.979922000000002</v>
      </c>
      <c r="H149" s="6"/>
      <c r="I149" s="5">
        <v>1059.725113</v>
      </c>
      <c r="K149" s="12">
        <f t="shared" si="11"/>
        <v>0.11716309197803659</v>
      </c>
      <c r="M149" s="13">
        <f t="shared" si="8"/>
        <v>909.92742199999998</v>
      </c>
      <c r="N149" s="13">
        <f>'Gov''t bond yields'!M156</f>
        <v>5.0820349999999994</v>
      </c>
      <c r="V149" s="2">
        <f t="shared" si="9"/>
        <v>1.7576698954688244</v>
      </c>
      <c r="W149" s="2">
        <f t="shared" si="10"/>
        <v>2.0419042684243016</v>
      </c>
    </row>
    <row r="150" spans="1:23" s="2" customFormat="1">
      <c r="A150" s="7">
        <v>37560</v>
      </c>
      <c r="B150" s="6">
        <v>165.12596500000001</v>
      </c>
      <c r="C150" s="6"/>
      <c r="D150" s="5">
        <v>163.80461</v>
      </c>
      <c r="E150" s="5">
        <v>162.82723999999999</v>
      </c>
      <c r="F150" s="5">
        <v>180.53263100000001</v>
      </c>
      <c r="G150" s="5">
        <v>55.124507999999999</v>
      </c>
      <c r="H150" s="6"/>
      <c r="I150" s="5">
        <v>1313.505703</v>
      </c>
      <c r="K150" s="12">
        <f t="shared" si="11"/>
        <v>0.10232650381773924</v>
      </c>
      <c r="M150" s="13">
        <f t="shared" si="8"/>
        <v>1148.3797380000001</v>
      </c>
      <c r="N150" s="13">
        <f>'Gov''t bond yields'!M157</f>
        <v>4.7615100000000004</v>
      </c>
      <c r="V150" s="2">
        <f t="shared" si="9"/>
        <v>1.4843999253981235</v>
      </c>
      <c r="W150" s="2">
        <f t="shared" si="10"/>
        <v>3.0264052969743656</v>
      </c>
    </row>
    <row r="151" spans="1:23" s="2" customFormat="1">
      <c r="A151" s="7">
        <v>37529</v>
      </c>
      <c r="B151" s="6">
        <v>166.329408</v>
      </c>
      <c r="C151" s="6"/>
      <c r="D151" s="5">
        <v>180.281589</v>
      </c>
      <c r="E151" s="5">
        <v>159.98862800000001</v>
      </c>
      <c r="F151" s="5">
        <v>171.35124500000001</v>
      </c>
      <c r="G151" s="5">
        <v>58.618118000000003</v>
      </c>
      <c r="H151" s="6"/>
      <c r="I151" s="5">
        <v>1268.372034</v>
      </c>
      <c r="K151" s="12">
        <f t="shared" si="11"/>
        <v>7.2880300805508863E-3</v>
      </c>
      <c r="M151" s="13">
        <f t="shared" si="8"/>
        <v>1102.0426259999999</v>
      </c>
      <c r="N151" s="13">
        <f>'Gov''t bond yields'!M158</f>
        <v>4.7200549999999994</v>
      </c>
      <c r="V151" s="2">
        <f t="shared" si="9"/>
        <v>1.4490566398220182</v>
      </c>
      <c r="W151" s="2">
        <f t="shared" si="10"/>
        <v>2.8350926891151085</v>
      </c>
    </row>
    <row r="152" spans="1:23" s="2" customFormat="1">
      <c r="A152" s="7">
        <v>37498</v>
      </c>
      <c r="B152" s="6">
        <v>153.761034</v>
      </c>
      <c r="C152" s="6"/>
      <c r="D152" s="5">
        <v>171.25887900000001</v>
      </c>
      <c r="E152" s="5">
        <v>142.591835</v>
      </c>
      <c r="F152" s="5">
        <v>165.81622200000001</v>
      </c>
      <c r="G152" s="5">
        <v>59.842835999999998</v>
      </c>
      <c r="H152" s="6"/>
      <c r="I152" s="5">
        <v>1144.150167</v>
      </c>
      <c r="K152" s="12">
        <f t="shared" si="11"/>
        <v>-7.5563149963234433E-2</v>
      </c>
      <c r="M152" s="13">
        <f t="shared" si="8"/>
        <v>990.38913300000002</v>
      </c>
      <c r="N152" s="13">
        <f>'Gov''t bond yields'!M159</f>
        <v>4.7299625000000001</v>
      </c>
      <c r="V152" s="2">
        <f t="shared" si="9"/>
        <v>1.45750347619508</v>
      </c>
      <c r="W152" s="2">
        <f t="shared" si="10"/>
        <v>2.3741075305574233</v>
      </c>
    </row>
    <row r="153" spans="1:23" s="2" customFormat="1">
      <c r="A153" s="7">
        <v>37468</v>
      </c>
      <c r="B153" s="6">
        <v>166.32313600000001</v>
      </c>
      <c r="C153" s="6"/>
      <c r="D153" s="5">
        <v>176.710418</v>
      </c>
      <c r="E153" s="5">
        <v>159.38037600000001</v>
      </c>
      <c r="F153" s="5">
        <v>176.169006</v>
      </c>
      <c r="G153" s="5">
        <v>60.476809000000003</v>
      </c>
      <c r="H153" s="6"/>
      <c r="I153" s="5">
        <v>1100.158081</v>
      </c>
      <c r="K153" s="12">
        <f t="shared" si="11"/>
        <v>8.1698865266475837E-2</v>
      </c>
      <c r="M153" s="13">
        <f t="shared" si="8"/>
        <v>933.83494500000006</v>
      </c>
      <c r="N153" s="13"/>
      <c r="W153" s="2">
        <f t="shared" si="10"/>
        <v>2.1406115545535105</v>
      </c>
    </row>
    <row r="154" spans="1:23" s="2" customFormat="1">
      <c r="A154" s="7">
        <v>37435</v>
      </c>
      <c r="B154" s="6">
        <v>165.31932800000001</v>
      </c>
      <c r="C154" s="6"/>
      <c r="D154" s="5">
        <v>185.14567500000001</v>
      </c>
      <c r="E154" s="5">
        <v>163.29584800000001</v>
      </c>
      <c r="F154" s="5">
        <v>171.12214800000001</v>
      </c>
      <c r="G154" s="5">
        <v>57.386132000000003</v>
      </c>
      <c r="H154" s="6"/>
      <c r="I154" s="5">
        <v>1067.5208500000001</v>
      </c>
      <c r="K154" s="12">
        <f t="shared" si="11"/>
        <v>-6.0352878387285348E-3</v>
      </c>
      <c r="M154" s="13">
        <f t="shared" si="8"/>
        <v>902.20152200000007</v>
      </c>
      <c r="N154" s="13"/>
      <c r="W154" s="2">
        <f t="shared" si="10"/>
        <v>2.0100062494657656</v>
      </c>
    </row>
    <row r="155" spans="1:23" s="2" customFormat="1">
      <c r="A155" s="7">
        <v>37407</v>
      </c>
      <c r="B155" s="6">
        <v>131.17177000000001</v>
      </c>
      <c r="C155" s="6"/>
      <c r="D155" s="5">
        <v>134.89125999999999</v>
      </c>
      <c r="E155" s="5">
        <v>130.126757</v>
      </c>
      <c r="F155" s="5">
        <v>145.90742399999999</v>
      </c>
      <c r="G155" s="5">
        <v>58.291538000000003</v>
      </c>
      <c r="H155" s="6"/>
      <c r="I155" s="5">
        <v>1012.1496529999999</v>
      </c>
      <c r="K155" s="12">
        <f t="shared" si="11"/>
        <v>-0.20655514641337039</v>
      </c>
      <c r="M155" s="13">
        <f t="shared" si="8"/>
        <v>880.97788299999991</v>
      </c>
      <c r="N155" s="13"/>
      <c r="W155" s="2">
        <f t="shared" si="10"/>
        <v>1.9223799484275514</v>
      </c>
    </row>
    <row r="156" spans="1:23" s="2" customFormat="1">
      <c r="A156" s="7">
        <v>37376</v>
      </c>
      <c r="B156" s="6">
        <v>131.506935</v>
      </c>
      <c r="C156" s="6"/>
      <c r="D156" s="5">
        <v>126.07646</v>
      </c>
      <c r="E156" s="5">
        <v>130.70440400000001</v>
      </c>
      <c r="F156" s="5">
        <v>134.278325</v>
      </c>
      <c r="G156" s="5">
        <v>58.049331000000002</v>
      </c>
      <c r="H156" s="6"/>
      <c r="I156" s="5">
        <v>1035.8086089999999</v>
      </c>
      <c r="K156" s="12">
        <f t="shared" si="11"/>
        <v>2.555161068574353E-3</v>
      </c>
      <c r="M156" s="13">
        <f t="shared" si="8"/>
        <v>904.30167399999993</v>
      </c>
      <c r="N156" s="13"/>
      <c r="W156" s="2">
        <f t="shared" si="10"/>
        <v>2.0186771730231254</v>
      </c>
    </row>
    <row r="157" spans="1:23" s="2" customFormat="1">
      <c r="A157" s="7">
        <v>37344</v>
      </c>
      <c r="B157" s="6">
        <v>115.378176</v>
      </c>
      <c r="C157" s="6"/>
      <c r="D157" s="5">
        <v>123.545474</v>
      </c>
      <c r="E157" s="5">
        <v>111.689894</v>
      </c>
      <c r="F157" s="5">
        <v>113.11186499999999</v>
      </c>
      <c r="G157" s="5">
        <v>67.946510000000004</v>
      </c>
      <c r="H157" s="6"/>
      <c r="I157" s="5">
        <v>1079.7844359999999</v>
      </c>
      <c r="K157" s="12">
        <f t="shared" si="11"/>
        <v>-0.12264569165116655</v>
      </c>
      <c r="M157" s="13">
        <f t="shared" si="8"/>
        <v>964.40625999999997</v>
      </c>
      <c r="N157" s="13"/>
      <c r="W157" s="2">
        <f t="shared" si="10"/>
        <v>2.2668317211952465</v>
      </c>
    </row>
    <row r="158" spans="1:23" s="2" customFormat="1">
      <c r="A158" s="7">
        <v>37315</v>
      </c>
      <c r="B158" s="6">
        <v>127.947711</v>
      </c>
      <c r="C158" s="6"/>
      <c r="D158" s="5">
        <v>135.439438</v>
      </c>
      <c r="E158" s="5">
        <v>124.252905</v>
      </c>
      <c r="F158" s="5">
        <v>121.417109</v>
      </c>
      <c r="G158" s="5">
        <v>80.070029000000005</v>
      </c>
      <c r="H158" s="6"/>
      <c r="I158" s="5">
        <v>1249.428729</v>
      </c>
      <c r="K158" s="12">
        <f t="shared" si="11"/>
        <v>0.10894204983791737</v>
      </c>
      <c r="M158" s="13">
        <f t="shared" si="8"/>
        <v>1121.4810179999999</v>
      </c>
      <c r="N158" s="13"/>
      <c r="W158" s="2">
        <f t="shared" si="10"/>
        <v>2.9153482187672481</v>
      </c>
    </row>
    <row r="159" spans="1:23" s="2" customFormat="1">
      <c r="A159" s="7">
        <v>37287</v>
      </c>
      <c r="B159" s="6">
        <v>116.307681</v>
      </c>
      <c r="C159" s="6"/>
      <c r="D159" s="5">
        <v>111.374517</v>
      </c>
      <c r="E159" s="5">
        <v>113.909043</v>
      </c>
      <c r="F159" s="5">
        <v>120.56763100000001</v>
      </c>
      <c r="G159" s="5">
        <v>103.78106</v>
      </c>
      <c r="H159" s="6"/>
      <c r="I159" s="5">
        <v>1151.663877</v>
      </c>
      <c r="K159" s="12">
        <f t="shared" si="11"/>
        <v>-9.0974898331709866E-2</v>
      </c>
      <c r="M159" s="13">
        <f t="shared" si="8"/>
        <v>1035.356196</v>
      </c>
      <c r="N159" s="13"/>
      <c r="W159" s="2">
        <f t="shared" si="10"/>
        <v>2.559763600152384</v>
      </c>
    </row>
    <row r="160" spans="1:23" s="2" customFormat="1">
      <c r="A160" s="7">
        <v>37256</v>
      </c>
      <c r="B160" s="6">
        <v>122.90333</v>
      </c>
      <c r="C160" s="6"/>
      <c r="D160" s="5">
        <v>120.634018</v>
      </c>
      <c r="E160" s="5">
        <v>119.529838</v>
      </c>
      <c r="F160" s="5">
        <v>132.769688</v>
      </c>
      <c r="G160" s="5">
        <v>78.789265999999998</v>
      </c>
      <c r="H160" s="6"/>
      <c r="I160" s="5">
        <v>1163.707429</v>
      </c>
      <c r="K160" s="12">
        <f t="shared" si="11"/>
        <v>5.6708627867836127E-2</v>
      </c>
      <c r="M160" s="13">
        <f t="shared" si="8"/>
        <v>1040.804099</v>
      </c>
      <c r="N160" s="13"/>
      <c r="W160" s="2">
        <f t="shared" si="10"/>
        <v>2.582256424700756</v>
      </c>
    </row>
    <row r="161" spans="23:23">
      <c r="W161" s="2">
        <f t="shared" si="10"/>
        <v>-1.7149243415561828</v>
      </c>
    </row>
  </sheetData>
  <mergeCells count="2">
    <mergeCell ref="A1:A2"/>
    <mergeCell ref="D1:G1"/>
  </mergeCells>
  <conditionalFormatting sqref="A3:I160">
    <cfRule type="expression" dxfId="7" priority="4" stopIfTrue="1">
      <formula>(MOD(ROW(),2)=0)</formula>
    </cfRule>
  </conditionalFormatting>
  <conditionalFormatting sqref="K3:K160">
    <cfRule type="expression" dxfId="6" priority="3" stopIfTrue="1">
      <formula>(MOD(ROW(),2)=0)</formula>
    </cfRule>
  </conditionalFormatting>
  <conditionalFormatting sqref="M3:M160">
    <cfRule type="expression" dxfId="5" priority="2" stopIfTrue="1">
      <formula>(MOD(ROW(),2)=0)</formula>
    </cfRule>
  </conditionalFormatting>
  <conditionalFormatting sqref="N3:N160">
    <cfRule type="expression" dxfId="4" priority="1" stopIfTrue="1">
      <formula>(MOD(ROW(),2)=0)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A42B34-A931-D447-8EEC-A0CE2E3EE8CB}">
  <dimension ref="A1"/>
  <sheetViews>
    <sheetView tabSelected="1" topLeftCell="A28" workbookViewId="0">
      <selection activeCell="I51" sqref="I51"/>
    </sheetView>
  </sheetViews>
  <sheetFormatPr baseColWidth="10" defaultRowHeight="13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EE528-5EA8-B24D-9B49-42148F997C51}">
  <dimension ref="A1:D156"/>
  <sheetViews>
    <sheetView topLeftCell="A40" workbookViewId="0">
      <selection activeCell="A85" sqref="A81:D85"/>
    </sheetView>
  </sheetViews>
  <sheetFormatPr baseColWidth="10" defaultRowHeight="13"/>
  <cols>
    <col min="2" max="2" width="24.1640625" customWidth="1"/>
    <col min="3" max="3" width="24.33203125" bestFit="1" customWidth="1"/>
  </cols>
  <sheetData>
    <row r="1" spans="1:4" ht="14" thickBot="1">
      <c r="B1" s="8" t="s">
        <v>21</v>
      </c>
      <c r="C1" s="8" t="s">
        <v>22</v>
      </c>
    </row>
    <row r="2" spans="1:4">
      <c r="A2" s="1">
        <v>42034</v>
      </c>
      <c r="B2" s="12">
        <f>CORREL('Gov''t bond yields'!P3:P15, 'Spreads, OAS, bp'!K3:K15)</f>
        <v>0.36086093721486973</v>
      </c>
      <c r="C2" s="12">
        <f>CORREL('Spreads, OAS, bp'!E3:E15,'Gov''t bond yields'!B3:B15)</f>
        <v>0.92269965195561821</v>
      </c>
    </row>
    <row r="3" spans="1:4">
      <c r="A3" s="1">
        <v>42004</v>
      </c>
      <c r="B3" s="12">
        <f>CORREL('Gov''t bond yields'!P4:P16, 'Spreads, OAS, bp'!K4:K16)</f>
        <v>0.24362395221883171</v>
      </c>
      <c r="C3" s="12">
        <f>CORREL('Spreads, OAS, bp'!E4:E16,'Gov''t bond yields'!B4:B16)</f>
        <v>0.87019292384327718</v>
      </c>
    </row>
    <row r="4" spans="1:4">
      <c r="A4" s="1">
        <v>41971</v>
      </c>
      <c r="B4" s="12">
        <f>CORREL('Gov''t bond yields'!P5:P17, 'Spreads, OAS, bp'!K5:K17)</f>
        <v>-0.48388862207367672</v>
      </c>
      <c r="C4" s="12">
        <f>CORREL('Spreads, OAS, bp'!E5:E17,'Gov''t bond yields'!B5:B17)</f>
        <v>0.83412058939038458</v>
      </c>
    </row>
    <row r="5" spans="1:4">
      <c r="A5" s="1">
        <v>41943</v>
      </c>
      <c r="B5" s="12">
        <f>CORREL('Gov''t bond yields'!P6:P18, 'Spreads, OAS, bp'!K6:K18)</f>
        <v>-0.49275282291771128</v>
      </c>
      <c r="C5" s="12">
        <f>CORREL('Spreads, OAS, bp'!E6:E18,'Gov''t bond yields'!B6:B18)</f>
        <v>0.78363482014117525</v>
      </c>
      <c r="D5" s="12"/>
    </row>
    <row r="6" spans="1:4">
      <c r="A6" s="1">
        <v>41912</v>
      </c>
      <c r="B6" s="12">
        <f>CORREL('Gov''t bond yields'!P7:P19, 'Spreads, OAS, bp'!K7:K19)</f>
        <v>-0.49665574333992224</v>
      </c>
      <c r="C6" s="12">
        <f>CORREL('Spreads, OAS, bp'!E7:E19,'Gov''t bond yields'!B7:B19)</f>
        <v>0.76407996084762819</v>
      </c>
      <c r="D6" s="12"/>
    </row>
    <row r="7" spans="1:4">
      <c r="A7" s="1">
        <v>41880</v>
      </c>
      <c r="B7" s="12">
        <f>CORREL('Gov''t bond yields'!P8:P20, 'Spreads, OAS, bp'!K8:K20)</f>
        <v>-0.43408266128876644</v>
      </c>
      <c r="C7" s="12">
        <f>CORREL('Spreads, OAS, bp'!E8:E20,'Gov''t bond yields'!B8:B20)</f>
        <v>0.74168766683418597</v>
      </c>
      <c r="D7" s="12"/>
    </row>
    <row r="8" spans="1:4">
      <c r="A8" s="1">
        <v>41851</v>
      </c>
      <c r="B8" s="12">
        <f>CORREL('Gov''t bond yields'!P9:P21, 'Spreads, OAS, bp'!K9:K21)</f>
        <v>-0.50616168664374794</v>
      </c>
      <c r="C8" s="12">
        <f>CORREL('Spreads, OAS, bp'!E9:E21,'Gov''t bond yields'!B9:B21)</f>
        <v>0.65194872488888556</v>
      </c>
      <c r="D8" s="12"/>
    </row>
    <row r="9" spans="1:4">
      <c r="A9" s="1">
        <v>41820</v>
      </c>
      <c r="B9" s="12">
        <f>CORREL('Gov''t bond yields'!P10:P22, 'Spreads, OAS, bp'!K10:K22)</f>
        <v>-0.62983311689920407</v>
      </c>
      <c r="C9" s="12">
        <f>CORREL('Spreads, OAS, bp'!E10:E22,'Gov''t bond yields'!B10:B22)</f>
        <v>0.59083483321545405</v>
      </c>
      <c r="D9" s="12"/>
    </row>
    <row r="10" spans="1:4">
      <c r="A10" s="1">
        <v>41789</v>
      </c>
      <c r="B10" s="12">
        <f>CORREL('Gov''t bond yields'!P11:P23, 'Spreads, OAS, bp'!K11:K23)</f>
        <v>-5.3096685132543987E-2</v>
      </c>
      <c r="C10" s="12">
        <f>CORREL('Spreads, OAS, bp'!E11:E23,'Gov''t bond yields'!B11:B23)</f>
        <v>0.47577533399892574</v>
      </c>
      <c r="D10" s="12"/>
    </row>
    <row r="11" spans="1:4">
      <c r="A11" s="1">
        <v>41759</v>
      </c>
      <c r="B11" s="12">
        <f>CORREL('Gov''t bond yields'!P12:P24, 'Spreads, OAS, bp'!K12:K24)</f>
        <v>-0.18318624376635873</v>
      </c>
      <c r="C11" s="12">
        <f>CORREL('Spreads, OAS, bp'!E12:E24,'Gov''t bond yields'!B12:B24)</f>
        <v>0.14316543321543193</v>
      </c>
      <c r="D11" s="12"/>
    </row>
    <row r="12" spans="1:4">
      <c r="A12" s="1">
        <v>41729</v>
      </c>
      <c r="B12" s="12">
        <f>CORREL('Gov''t bond yields'!P13:P25, 'Spreads, OAS, bp'!K13:K25)</f>
        <v>-0.12190782608353472</v>
      </c>
      <c r="C12" s="12">
        <f>CORREL('Spreads, OAS, bp'!E13:E25,'Gov''t bond yields'!B13:B25)</f>
        <v>-0.22219640265908228</v>
      </c>
      <c r="D12" s="12"/>
    </row>
    <row r="13" spans="1:4">
      <c r="A13" s="1">
        <v>41698</v>
      </c>
      <c r="B13" s="12">
        <f>CORREL('Gov''t bond yields'!P14:P26, 'Spreads, OAS, bp'!K14:K26)</f>
        <v>-0.15526247006113303</v>
      </c>
      <c r="C13" s="12">
        <f>CORREL('Spreads, OAS, bp'!E14:E26,'Gov''t bond yields'!B14:B26)</f>
        <v>-0.34281893749358811</v>
      </c>
      <c r="D13" s="12"/>
    </row>
    <row r="14" spans="1:4">
      <c r="A14" s="1">
        <v>41670</v>
      </c>
      <c r="B14" s="12">
        <f>CORREL('Gov''t bond yields'!P15:P27, 'Spreads, OAS, bp'!K15:K27)</f>
        <v>-0.15474090625067602</v>
      </c>
      <c r="C14" s="12">
        <f>CORREL('Spreads, OAS, bp'!E15:E27,'Gov''t bond yields'!B15:B27)</f>
        <v>-0.18189003856222113</v>
      </c>
      <c r="D14" s="12"/>
    </row>
    <row r="15" spans="1:4">
      <c r="A15" s="1">
        <v>41639</v>
      </c>
      <c r="B15" s="12">
        <f>CORREL('Gov''t bond yields'!P16:P28, 'Spreads, OAS, bp'!K16:K28)</f>
        <v>-5.9093267974666172E-2</v>
      </c>
      <c r="C15" s="12">
        <f>CORREL('Spreads, OAS, bp'!E16:E28,'Gov''t bond yields'!B16:B28)</f>
        <v>-0.36051388069823415</v>
      </c>
      <c r="D15" s="12"/>
    </row>
    <row r="16" spans="1:4">
      <c r="A16" s="1">
        <v>41607</v>
      </c>
      <c r="B16" s="12">
        <f>CORREL('Gov''t bond yields'!P17:P29, 'Spreads, OAS, bp'!K17:K29)</f>
        <v>9.2904561893226711E-2</v>
      </c>
      <c r="C16" s="12">
        <f>CORREL('Spreads, OAS, bp'!E17:E29,'Gov''t bond yields'!B17:B29)</f>
        <v>-0.27991033617743832</v>
      </c>
      <c r="D16" s="12"/>
    </row>
    <row r="17" spans="1:4">
      <c r="A17" s="1">
        <v>41578</v>
      </c>
      <c r="B17" s="12">
        <f>CORREL('Gov''t bond yields'!P18:P30, 'Spreads, OAS, bp'!K18:K30)</f>
        <v>0.14040203481852159</v>
      </c>
      <c r="C17" s="12">
        <f>CORREL('Spreads, OAS, bp'!E18:E30,'Gov''t bond yields'!B18:B30)</f>
        <v>-0.31091041868183278</v>
      </c>
      <c r="D17" s="12"/>
    </row>
    <row r="18" spans="1:4">
      <c r="A18" s="1">
        <v>41547</v>
      </c>
      <c r="B18" s="12">
        <f>CORREL('Gov''t bond yields'!P19:P31, 'Spreads, OAS, bp'!K19:K31)</f>
        <v>0.11322325838153144</v>
      </c>
      <c r="C18" s="12">
        <f>CORREL('Spreads, OAS, bp'!E19:E31,'Gov''t bond yields'!B19:B31)</f>
        <v>-0.31162195610138871</v>
      </c>
      <c r="D18" s="12"/>
    </row>
    <row r="19" spans="1:4">
      <c r="A19" s="1">
        <v>41516</v>
      </c>
      <c r="B19" s="12">
        <f>CORREL('Gov''t bond yields'!P20:P32, 'Spreads, OAS, bp'!K20:K32)</f>
        <v>0.11334180739241119</v>
      </c>
      <c r="C19" s="12">
        <f>CORREL('Spreads, OAS, bp'!E20:E32,'Gov''t bond yields'!B20:B32)</f>
        <v>-0.37096522744144372</v>
      </c>
      <c r="D19" s="12"/>
    </row>
    <row r="20" spans="1:4">
      <c r="A20" s="1">
        <v>41486</v>
      </c>
      <c r="B20" s="12">
        <f>CORREL('Gov''t bond yields'!P21:P33, 'Spreads, OAS, bp'!K21:K33)</f>
        <v>0.16901739201918412</v>
      </c>
      <c r="C20" s="12">
        <f>CORREL('Spreads, OAS, bp'!E21:E33,'Gov''t bond yields'!B21:B33)</f>
        <v>-0.40166443399056134</v>
      </c>
      <c r="D20" s="12"/>
    </row>
    <row r="21" spans="1:4">
      <c r="A21" s="1">
        <v>41453</v>
      </c>
      <c r="B21" s="12">
        <f>CORREL('Gov''t bond yields'!P22:P34, 'Spreads, OAS, bp'!K22:K34)</f>
        <v>0.36644238129246159</v>
      </c>
      <c r="C21" s="12">
        <f>CORREL('Spreads, OAS, bp'!E22:E34,'Gov''t bond yields'!B22:B34)</f>
        <v>-4.4606719117130489E-2</v>
      </c>
      <c r="D21" s="12"/>
    </row>
    <row r="22" spans="1:4">
      <c r="A22" s="1">
        <v>41425</v>
      </c>
      <c r="B22" s="12">
        <f>CORREL('Gov''t bond yields'!P23:P35, 'Spreads, OAS, bp'!K23:K35)</f>
        <v>0.38811457994854204</v>
      </c>
      <c r="C22" s="12">
        <f>CORREL('Spreads, OAS, bp'!E23:E35,'Gov''t bond yields'!B23:B35)</f>
        <v>-3.5360985424426346E-2</v>
      </c>
      <c r="D22" s="12"/>
    </row>
    <row r="23" spans="1:4">
      <c r="A23" s="1">
        <v>41394</v>
      </c>
      <c r="B23" s="12">
        <f>CORREL('Gov''t bond yields'!P24:P36, 'Spreads, OAS, bp'!K24:K36)</f>
        <v>-9.3189675833852098E-2</v>
      </c>
      <c r="C23" s="12">
        <f>CORREL('Spreads, OAS, bp'!E24:E36,'Gov''t bond yields'!B24:B36)</f>
        <v>0.12024494913995581</v>
      </c>
      <c r="D23" s="12"/>
    </row>
    <row r="24" spans="1:4">
      <c r="A24" s="1">
        <v>41362</v>
      </c>
      <c r="B24" s="12">
        <f>CORREL('Gov''t bond yields'!P25:P37, 'Spreads, OAS, bp'!K25:K37)</f>
        <v>-6.7239451125679695E-2</v>
      </c>
      <c r="C24" s="12">
        <f>CORREL('Spreads, OAS, bp'!E25:E37,'Gov''t bond yields'!B25:B37)</f>
        <v>0.11438564578003521</v>
      </c>
      <c r="D24" s="12"/>
    </row>
    <row r="25" spans="1:4">
      <c r="A25" s="1">
        <v>41333</v>
      </c>
      <c r="B25" s="12">
        <f>CORREL('Gov''t bond yields'!P26:P38, 'Spreads, OAS, bp'!K26:K38)</f>
        <v>-7.1523893294764662E-2</v>
      </c>
      <c r="C25" s="12">
        <f>CORREL('Spreads, OAS, bp'!E26:E38,'Gov''t bond yields'!B26:B38)</f>
        <v>8.3917530103191959E-2</v>
      </c>
      <c r="D25" s="12"/>
    </row>
    <row r="26" spans="1:4">
      <c r="A26" s="1">
        <v>41305</v>
      </c>
      <c r="B26" s="12">
        <f>CORREL('Gov''t bond yields'!P27:P39, 'Spreads, OAS, bp'!K27:K39)</f>
        <v>-9.2563529570864791E-2</v>
      </c>
      <c r="C26" s="12">
        <f>CORREL('Spreads, OAS, bp'!E27:E39,'Gov''t bond yields'!B27:B39)</f>
        <v>0.17132279560319685</v>
      </c>
      <c r="D26" s="12"/>
    </row>
    <row r="27" spans="1:4">
      <c r="A27" s="1">
        <v>41274</v>
      </c>
      <c r="B27" s="12">
        <f>CORREL('Gov''t bond yields'!P28:P40, 'Spreads, OAS, bp'!K28:K40)</f>
        <v>-7.1867456614164785E-2</v>
      </c>
      <c r="C27" s="12">
        <f>CORREL('Spreads, OAS, bp'!E28:E40,'Gov''t bond yields'!B28:B40)</f>
        <v>0.53158832042835646</v>
      </c>
      <c r="D27" s="12"/>
    </row>
    <row r="28" spans="1:4">
      <c r="A28" s="1">
        <v>41243</v>
      </c>
      <c r="B28" s="12">
        <f>CORREL('Gov''t bond yields'!P29:P41, 'Spreads, OAS, bp'!K29:K41)</f>
        <v>-0.23136644206289894</v>
      </c>
      <c r="C28" s="12">
        <f>CORREL('Spreads, OAS, bp'!E29:E41,'Gov''t bond yields'!B29:B41)</f>
        <v>0.61319814416335716</v>
      </c>
      <c r="D28" s="12"/>
    </row>
    <row r="29" spans="1:4">
      <c r="A29" s="1">
        <v>41213</v>
      </c>
      <c r="B29" s="12">
        <f>CORREL('Gov''t bond yields'!P30:P42, 'Spreads, OAS, bp'!K30:K42)</f>
        <v>-9.896253425179849E-2</v>
      </c>
      <c r="C29" s="12">
        <f>CORREL('Spreads, OAS, bp'!E30:E42,'Gov''t bond yields'!B30:B42)</f>
        <v>0.47827606978672615</v>
      </c>
      <c r="D29" s="12"/>
    </row>
    <row r="30" spans="1:4">
      <c r="A30" s="1">
        <v>41180</v>
      </c>
      <c r="B30" s="12">
        <f>CORREL('Gov''t bond yields'!P31:P43, 'Spreads, OAS, bp'!K31:K43)</f>
        <v>-0.14018003606808696</v>
      </c>
      <c r="C30" s="12">
        <f>CORREL('Spreads, OAS, bp'!E31:E43,'Gov''t bond yields'!B31:B43)</f>
        <v>0.54209012791388111</v>
      </c>
      <c r="D30" s="12"/>
    </row>
    <row r="31" spans="1:4">
      <c r="A31" s="1">
        <v>41152</v>
      </c>
      <c r="B31" s="12">
        <f>CORREL('Gov''t bond yields'!P32:P44, 'Spreads, OAS, bp'!K32:K44)</f>
        <v>-0.18344327094466387</v>
      </c>
      <c r="C31" s="12">
        <f>CORREL('Spreads, OAS, bp'!E32:E44,'Gov''t bond yields'!B32:B44)</f>
        <v>0.36260658701106252</v>
      </c>
      <c r="D31" s="12"/>
    </row>
    <row r="32" spans="1:4">
      <c r="A32" s="1">
        <v>41121</v>
      </c>
      <c r="B32" s="12">
        <f>CORREL('Gov''t bond yields'!P33:P45, 'Spreads, OAS, bp'!K33:K45)</f>
        <v>-0.25465313574177834</v>
      </c>
      <c r="C32" s="12">
        <f>CORREL('Spreads, OAS, bp'!E33:E45,'Gov''t bond yields'!B33:B45)</f>
        <v>-0.29198977211213778</v>
      </c>
      <c r="D32" s="12"/>
    </row>
    <row r="33" spans="1:4">
      <c r="A33" s="1">
        <v>41089</v>
      </c>
      <c r="B33" s="12">
        <f>CORREL('Gov''t bond yields'!P34:P46, 'Spreads, OAS, bp'!K34:K46)</f>
        <v>-0.24161566418921257</v>
      </c>
      <c r="C33" s="12">
        <f>CORREL('Spreads, OAS, bp'!E34:E46,'Gov''t bond yields'!B34:B46)</f>
        <v>-0.63714893847541998</v>
      </c>
      <c r="D33" s="12"/>
    </row>
    <row r="34" spans="1:4">
      <c r="A34" s="1">
        <v>41060</v>
      </c>
      <c r="B34" s="12">
        <f>CORREL('Gov''t bond yields'!P35:P47, 'Spreads, OAS, bp'!K35:K47)</f>
        <v>-0.33090886150109755</v>
      </c>
      <c r="C34" s="12">
        <f>CORREL('Spreads, OAS, bp'!E35:E47,'Gov''t bond yields'!B35:B47)</f>
        <v>-0.74411363630863925</v>
      </c>
      <c r="D34" s="12"/>
    </row>
    <row r="35" spans="1:4">
      <c r="A35" s="1">
        <v>41029</v>
      </c>
      <c r="B35" s="12">
        <f>CORREL('Gov''t bond yields'!P36:P48, 'Spreads, OAS, bp'!K36:K48)</f>
        <v>-0.37502264325918905</v>
      </c>
      <c r="C35" s="12">
        <f>CORREL('Spreads, OAS, bp'!E36:E48,'Gov''t bond yields'!B36:B48)</f>
        <v>-0.80674113507115885</v>
      </c>
      <c r="D35" s="12"/>
    </row>
    <row r="36" spans="1:4">
      <c r="A36" s="1">
        <v>40998</v>
      </c>
      <c r="B36" s="12">
        <f>CORREL('Gov''t bond yields'!P37:P49, 'Spreads, OAS, bp'!K37:K49)</f>
        <v>-0.42734552195347342</v>
      </c>
      <c r="C36" s="12">
        <f>CORREL('Spreads, OAS, bp'!E37:E49,'Gov''t bond yields'!B37:B49)</f>
        <v>-0.8484207255675128</v>
      </c>
      <c r="D36" s="12"/>
    </row>
    <row r="37" spans="1:4">
      <c r="A37" s="1">
        <v>40968</v>
      </c>
      <c r="B37" s="12">
        <f>CORREL('Gov''t bond yields'!P38:P50, 'Spreads, OAS, bp'!K38:K50)</f>
        <v>-0.41811294092074686</v>
      </c>
      <c r="C37" s="12">
        <f>CORREL('Spreads, OAS, bp'!E38:E50,'Gov''t bond yields'!B38:B50)</f>
        <v>-0.90250786155571072</v>
      </c>
      <c r="D37" s="12"/>
    </row>
    <row r="38" spans="1:4">
      <c r="A38" s="1">
        <v>40939</v>
      </c>
      <c r="B38" s="12">
        <f>CORREL('Gov''t bond yields'!P39:P51, 'Spreads, OAS, bp'!K39:K51)</f>
        <v>-0.42305227177854743</v>
      </c>
      <c r="C38" s="12">
        <f>CORREL('Spreads, OAS, bp'!E39:E51,'Gov''t bond yields'!B39:B51)</f>
        <v>-0.95425461794277067</v>
      </c>
      <c r="D38" s="12"/>
    </row>
    <row r="39" spans="1:4">
      <c r="A39" s="1">
        <v>40907</v>
      </c>
      <c r="B39" s="12">
        <f>CORREL('Gov''t bond yields'!P40:P52, 'Spreads, OAS, bp'!K40:K52)</f>
        <v>-0.43459496942748488</v>
      </c>
      <c r="C39" s="12">
        <f>CORREL('Spreads, OAS, bp'!E40:E52,'Gov''t bond yields'!B40:B52)</f>
        <v>-0.94717729113660687</v>
      </c>
      <c r="D39" s="12"/>
    </row>
    <row r="40" spans="1:4">
      <c r="A40" s="1">
        <v>40877</v>
      </c>
      <c r="B40" s="12">
        <f>CORREL('Gov''t bond yields'!P41:P53, 'Spreads, OAS, bp'!K41:K53)</f>
        <v>-0.4523726993686617</v>
      </c>
      <c r="C40" s="12">
        <f>CORREL('Spreads, OAS, bp'!E41:E53,'Gov''t bond yields'!B41:B53)</f>
        <v>-0.90649552942198386</v>
      </c>
      <c r="D40" s="12"/>
    </row>
    <row r="41" spans="1:4">
      <c r="A41" s="1">
        <v>40847</v>
      </c>
      <c r="B41" s="12">
        <f>CORREL('Gov''t bond yields'!P42:P54, 'Spreads, OAS, bp'!K42:K54)</f>
        <v>-0.59882170002716073</v>
      </c>
      <c r="C41" s="12">
        <f>CORREL('Spreads, OAS, bp'!E42:E54,'Gov''t bond yields'!B42:B54)</f>
        <v>-0.85341132449373291</v>
      </c>
      <c r="D41" s="12"/>
    </row>
    <row r="42" spans="1:4">
      <c r="A42" s="1">
        <v>40816</v>
      </c>
      <c r="B42" s="12">
        <f>CORREL('Gov''t bond yields'!P43:P55, 'Spreads, OAS, bp'!K43:K55)</f>
        <v>-0.72352554987233009</v>
      </c>
      <c r="C42" s="12">
        <f>CORREL('Spreads, OAS, bp'!E43:E55,'Gov''t bond yields'!B43:B55)</f>
        <v>-0.78143169289654701</v>
      </c>
      <c r="D42" s="12"/>
    </row>
    <row r="43" spans="1:4">
      <c r="A43" s="1">
        <v>40786</v>
      </c>
      <c r="B43" s="12">
        <f>CORREL('Gov''t bond yields'!P44:P56, 'Spreads, OAS, bp'!K44:K56)</f>
        <v>-0.73550780346778299</v>
      </c>
      <c r="C43" s="12">
        <f>CORREL('Spreads, OAS, bp'!E44:E56,'Gov''t bond yields'!B44:B56)</f>
        <v>-0.7216934136911165</v>
      </c>
      <c r="D43" s="12"/>
    </row>
    <row r="44" spans="1:4">
      <c r="A44" s="1">
        <v>40753</v>
      </c>
      <c r="B44" s="12">
        <f>CORREL('Gov''t bond yields'!P45:P57, 'Spreads, OAS, bp'!K45:K57)</f>
        <v>-0.55649560389247787</v>
      </c>
      <c r="C44" s="12">
        <f>CORREL('Spreads, OAS, bp'!E45:E57,'Gov''t bond yields'!B45:B57)</f>
        <v>-0.87683546286794445</v>
      </c>
      <c r="D44" s="12"/>
    </row>
    <row r="45" spans="1:4">
      <c r="A45" s="1">
        <v>40724</v>
      </c>
      <c r="B45" s="12">
        <f>CORREL('Gov''t bond yields'!P46:P58, 'Spreads, OAS, bp'!K46:K58)</f>
        <v>-0.4611273672806932</v>
      </c>
      <c r="C45" s="12">
        <f>CORREL('Spreads, OAS, bp'!E46:E58,'Gov''t bond yields'!B46:B58)</f>
        <v>-0.85539485635450474</v>
      </c>
      <c r="D45" s="12"/>
    </row>
    <row r="46" spans="1:4">
      <c r="A46" s="1">
        <v>40694</v>
      </c>
      <c r="B46" s="12">
        <f>CORREL('Gov''t bond yields'!P47:P59, 'Spreads, OAS, bp'!K47:K59)</f>
        <v>-0.34067018455165704</v>
      </c>
      <c r="C46" s="12">
        <f>CORREL('Spreads, OAS, bp'!E47:E59,'Gov''t bond yields'!B47:B59)</f>
        <v>-0.85388046164737241</v>
      </c>
      <c r="D46" s="12"/>
    </row>
    <row r="47" spans="1:4">
      <c r="A47" s="1">
        <v>40662</v>
      </c>
      <c r="B47" s="12">
        <f>CORREL('Gov''t bond yields'!P48:P60, 'Spreads, OAS, bp'!K48:K60)</f>
        <v>-0.63724279484289581</v>
      </c>
      <c r="C47" s="12">
        <f>CORREL('Spreads, OAS, bp'!E48:E60,'Gov''t bond yields'!B48:B60)</f>
        <v>-0.80598160515207906</v>
      </c>
      <c r="D47" s="12"/>
    </row>
    <row r="48" spans="1:4">
      <c r="A48" s="1">
        <v>40633</v>
      </c>
      <c r="B48" s="12">
        <f>CORREL('Gov''t bond yields'!P49:P61, 'Spreads, OAS, bp'!K49:K61)</f>
        <v>-0.6280631374754192</v>
      </c>
      <c r="C48" s="12">
        <f>CORREL('Spreads, OAS, bp'!E49:E61,'Gov''t bond yields'!B49:B61)</f>
        <v>-0.72397995764287593</v>
      </c>
      <c r="D48" s="12"/>
    </row>
    <row r="49" spans="1:4">
      <c r="A49" s="1">
        <v>40602</v>
      </c>
      <c r="B49" s="12">
        <f>CORREL('Gov''t bond yields'!P50:P62, 'Spreads, OAS, bp'!K50:K62)</f>
        <v>-0.61432549036782436</v>
      </c>
      <c r="C49" s="12">
        <f>CORREL('Spreads, OAS, bp'!E50:E62,'Gov''t bond yields'!B50:B62)</f>
        <v>-0.74625192952888042</v>
      </c>
      <c r="D49" s="12"/>
    </row>
    <row r="50" spans="1:4">
      <c r="A50" s="1">
        <v>40574</v>
      </c>
      <c r="B50" s="12">
        <f>CORREL('Gov''t bond yields'!P51:P63, 'Spreads, OAS, bp'!K51:K63)</f>
        <v>-0.61779220274664404</v>
      </c>
      <c r="C50" s="12">
        <f>CORREL('Spreads, OAS, bp'!E51:E63,'Gov''t bond yields'!B51:B63)</f>
        <v>-0.76581910009819065</v>
      </c>
      <c r="D50" s="12"/>
    </row>
    <row r="51" spans="1:4">
      <c r="A51" s="1">
        <v>40543</v>
      </c>
      <c r="B51" s="12">
        <f>CORREL('Gov''t bond yields'!P52:P64, 'Spreads, OAS, bp'!K52:K64)</f>
        <v>-0.61442296262435658</v>
      </c>
      <c r="C51" s="12">
        <f>CORREL('Spreads, OAS, bp'!E52:E64,'Gov''t bond yields'!B52:B64)</f>
        <v>-0.84036272736170137</v>
      </c>
      <c r="D51" s="12"/>
    </row>
    <row r="52" spans="1:4">
      <c r="A52" s="1">
        <v>40512</v>
      </c>
      <c r="B52" s="12">
        <f>CORREL('Gov''t bond yields'!P53:P65, 'Spreads, OAS, bp'!K53:K65)</f>
        <v>-0.5776135002720223</v>
      </c>
      <c r="C52" s="12">
        <f>CORREL('Spreads, OAS, bp'!E53:E65,'Gov''t bond yields'!B53:B65)</f>
        <v>-0.81785542636725472</v>
      </c>
      <c r="D52" s="12"/>
    </row>
    <row r="53" spans="1:4">
      <c r="A53" s="1">
        <v>40480</v>
      </c>
      <c r="B53" s="12">
        <f>CORREL('Gov''t bond yields'!P54:P66, 'Spreads, OAS, bp'!K54:K66)</f>
        <v>-0.58751841652977199</v>
      </c>
      <c r="C53" s="12">
        <f>CORREL('Spreads, OAS, bp'!E54:E66,'Gov''t bond yields'!B54:B66)</f>
        <v>-0.76324164213000323</v>
      </c>
      <c r="D53" s="12"/>
    </row>
    <row r="54" spans="1:4">
      <c r="A54" s="1">
        <v>40451</v>
      </c>
      <c r="B54" s="12">
        <f>CORREL('Gov''t bond yields'!P55:P67, 'Spreads, OAS, bp'!K55:K67)</f>
        <v>-0.63235572485111713</v>
      </c>
      <c r="C54" s="12">
        <f>CORREL('Spreads, OAS, bp'!E55:E67,'Gov''t bond yields'!B55:B67)</f>
        <v>-0.6783473387576977</v>
      </c>
      <c r="D54" s="12"/>
    </row>
    <row r="55" spans="1:4">
      <c r="A55" s="1">
        <v>40421</v>
      </c>
      <c r="B55" s="12">
        <f>CORREL('Gov''t bond yields'!P56:P68, 'Spreads, OAS, bp'!K56:K68)</f>
        <v>-0.61504724161266167</v>
      </c>
      <c r="C55" s="12">
        <f>CORREL('Spreads, OAS, bp'!E56:E68,'Gov''t bond yields'!B56:B68)</f>
        <v>-0.60537625547160323</v>
      </c>
      <c r="D55" s="12"/>
    </row>
    <row r="56" spans="1:4">
      <c r="A56" s="1">
        <v>40389</v>
      </c>
      <c r="B56" s="12">
        <f>CORREL('Gov''t bond yields'!P57:P69, 'Spreads, OAS, bp'!K57:K69)</f>
        <v>-0.66168470603277496</v>
      </c>
      <c r="C56" s="12">
        <f>CORREL('Spreads, OAS, bp'!E57:E69,'Gov''t bond yields'!B57:B69)</f>
        <v>-0.47563780457667826</v>
      </c>
      <c r="D56" s="12"/>
    </row>
    <row r="57" spans="1:4">
      <c r="A57" s="1">
        <v>40359</v>
      </c>
      <c r="B57" s="12">
        <f>CORREL('Gov''t bond yields'!P58:P70, 'Spreads, OAS, bp'!K58:K70)</f>
        <v>-0.67651456744010485</v>
      </c>
      <c r="C57" s="12">
        <f>CORREL('Spreads, OAS, bp'!E58:E70,'Gov''t bond yields'!B58:B70)</f>
        <v>-0.17621809040650693</v>
      </c>
      <c r="D57" s="12"/>
    </row>
    <row r="58" spans="1:4">
      <c r="A58" s="1">
        <v>40329</v>
      </c>
      <c r="B58" s="12">
        <f>CORREL('Gov''t bond yields'!P59:P71, 'Spreads, OAS, bp'!K59:K71)</f>
        <v>-0.66321672039442114</v>
      </c>
      <c r="C58" s="12">
        <f>CORREL('Spreads, OAS, bp'!E59:E71,'Gov''t bond yields'!B59:B71)</f>
        <v>0.12392046222025188</v>
      </c>
      <c r="D58" s="12"/>
    </row>
    <row r="59" spans="1:4">
      <c r="A59" s="1">
        <v>40268</v>
      </c>
      <c r="B59" s="12">
        <f>CORREL('Gov''t bond yields'!P60:P72, 'Spreads, OAS, bp'!K60:K72)</f>
        <v>-0.69231462649106568</v>
      </c>
      <c r="C59" s="12">
        <f>CORREL('Spreads, OAS, bp'!E60:E72,'Gov''t bond yields'!B60:B72)</f>
        <v>0.3200504530789467</v>
      </c>
      <c r="D59" s="12"/>
    </row>
    <row r="60" spans="1:4">
      <c r="A60" s="1">
        <v>40235</v>
      </c>
      <c r="B60" s="12">
        <f>CORREL('Gov''t bond yields'!P61:P73, 'Spreads, OAS, bp'!K61:K73)</f>
        <v>-0.15287437430248374</v>
      </c>
      <c r="C60" s="12">
        <f>CORREL('Spreads, OAS, bp'!E61:E73,'Gov''t bond yields'!B61:B73)</f>
        <v>0.14750893687040689</v>
      </c>
      <c r="D60" s="12"/>
    </row>
    <row r="61" spans="1:4">
      <c r="A61" s="1">
        <v>40207</v>
      </c>
      <c r="B61" s="12">
        <f>CORREL('Gov''t bond yields'!P62:P74, 'Spreads, OAS, bp'!K62:K74)</f>
        <v>-0.25473770320455708</v>
      </c>
      <c r="C61" s="12">
        <f>CORREL('Spreads, OAS, bp'!E62:E74,'Gov''t bond yields'!B62:B74)</f>
        <v>0.18933570627175508</v>
      </c>
      <c r="D61" s="12"/>
    </row>
    <row r="62" spans="1:4">
      <c r="A62" s="1">
        <v>40178</v>
      </c>
      <c r="B62" s="12">
        <f>CORREL('Gov''t bond yields'!P63:P75, 'Spreads, OAS, bp'!K63:K75)</f>
        <v>-0.20640307985554784</v>
      </c>
      <c r="C62" s="12">
        <f>CORREL('Spreads, OAS, bp'!E63:E75,'Gov''t bond yields'!B63:B75)</f>
        <v>0.3911825616741989</v>
      </c>
      <c r="D62" s="12"/>
    </row>
    <row r="63" spans="1:4">
      <c r="A63" s="1">
        <v>40147</v>
      </c>
      <c r="B63" s="12">
        <f>CORREL('Gov''t bond yields'!P64:P76, 'Spreads, OAS, bp'!K64:K76)</f>
        <v>-3.6522437629926678E-2</v>
      </c>
      <c r="C63" s="12">
        <f>CORREL('Spreads, OAS, bp'!E64:E76,'Gov''t bond yields'!B64:B76)</f>
        <v>0.65036529378937136</v>
      </c>
      <c r="D63" s="12"/>
    </row>
    <row r="64" spans="1:4">
      <c r="A64" s="1">
        <v>40116</v>
      </c>
      <c r="B64" s="12">
        <f>CORREL('Gov''t bond yields'!P65:P77, 'Spreads, OAS, bp'!K65:K77)</f>
        <v>-0.43415137404882675</v>
      </c>
      <c r="C64" s="12">
        <f>CORREL('Spreads, OAS, bp'!E65:E77,'Gov''t bond yields'!B65:B77)</f>
        <v>0.6765295248343085</v>
      </c>
      <c r="D64" s="12"/>
    </row>
    <row r="65" spans="1:4">
      <c r="A65" s="1">
        <v>40086</v>
      </c>
      <c r="B65" s="12">
        <f>CORREL('Gov''t bond yields'!P66:P78, 'Spreads, OAS, bp'!K66:K78)</f>
        <v>-0.49224448282145983</v>
      </c>
      <c r="C65" s="12">
        <f>CORREL('Spreads, OAS, bp'!E66:E78,'Gov''t bond yields'!B66:B78)</f>
        <v>0.62490110570452884</v>
      </c>
      <c r="D65" s="12"/>
    </row>
    <row r="66" spans="1:4">
      <c r="A66" s="1">
        <v>40056</v>
      </c>
      <c r="B66" s="12">
        <f>CORREL('Gov''t bond yields'!P67:P79, 'Spreads, OAS, bp'!K67:K79)</f>
        <v>-0.29777257516680272</v>
      </c>
      <c r="C66" s="12">
        <f>CORREL('Spreads, OAS, bp'!E67:E79,'Gov''t bond yields'!B67:B79)</f>
        <v>0.3356217770392021</v>
      </c>
      <c r="D66" s="12"/>
    </row>
    <row r="67" spans="1:4">
      <c r="A67" s="1">
        <v>40025</v>
      </c>
      <c r="B67" s="12">
        <f>CORREL('Gov''t bond yields'!P68:P80, 'Spreads, OAS, bp'!K68:K80)</f>
        <v>-0.26588761485469981</v>
      </c>
      <c r="C67" s="12">
        <f>CORREL('Spreads, OAS, bp'!E68:E80,'Gov''t bond yields'!B68:B80)</f>
        <v>4.8588220589076622E-3</v>
      </c>
      <c r="D67" s="12"/>
    </row>
    <row r="68" spans="1:4">
      <c r="A68" s="1">
        <v>39994</v>
      </c>
      <c r="B68" s="12">
        <f>CORREL('Gov''t bond yields'!P69:P81, 'Spreads, OAS, bp'!K69:K81)</f>
        <v>-0.27486192570177792</v>
      </c>
      <c r="C68" s="12">
        <f>CORREL('Spreads, OAS, bp'!E69:E81,'Gov''t bond yields'!B69:B81)</f>
        <v>-0.2808241546390064</v>
      </c>
      <c r="D68" s="12"/>
    </row>
    <row r="69" spans="1:4">
      <c r="A69" s="1">
        <v>39962</v>
      </c>
      <c r="B69" s="12">
        <f>CORREL('Gov''t bond yields'!P70:P82, 'Spreads, OAS, bp'!K70:K82)</f>
        <v>-0.21236359126686713</v>
      </c>
      <c r="C69" s="12">
        <f>CORREL('Spreads, OAS, bp'!E70:E82,'Gov''t bond yields'!B70:B82)</f>
        <v>-0.49080687873496454</v>
      </c>
      <c r="D69" s="12"/>
    </row>
    <row r="70" spans="1:4">
      <c r="A70" s="1">
        <v>39933</v>
      </c>
      <c r="B70" s="12">
        <f>CORREL('Gov''t bond yields'!P71:P83, 'Spreads, OAS, bp'!K71:K83)</f>
        <v>-0.2197984757136556</v>
      </c>
      <c r="C70" s="12">
        <f>CORREL('Spreads, OAS, bp'!E71:E83,'Gov''t bond yields'!B71:B83)</f>
        <v>-0.60236036456989328</v>
      </c>
      <c r="D70" s="12"/>
    </row>
    <row r="71" spans="1:4">
      <c r="A71" s="1">
        <v>39903</v>
      </c>
      <c r="B71" s="12">
        <f>CORREL('Gov''t bond yields'!P72:P84, 'Spreads, OAS, bp'!K72:K84)</f>
        <v>-0.15532695746289585</v>
      </c>
      <c r="C71" s="12">
        <f>CORREL('Spreads, OAS, bp'!E72:E84,'Gov''t bond yields'!B72:B84)</f>
        <v>-0.66977911754964736</v>
      </c>
      <c r="D71" s="12"/>
    </row>
    <row r="72" spans="1:4">
      <c r="A72" s="1">
        <v>39871</v>
      </c>
      <c r="B72" s="12">
        <f>CORREL('Gov''t bond yields'!P73:P85, 'Spreads, OAS, bp'!K73:K85)</f>
        <v>-0.13189198216371362</v>
      </c>
      <c r="C72" s="12">
        <f>CORREL('Spreads, OAS, bp'!E73:E85,'Gov''t bond yields'!B73:B85)</f>
        <v>-0.69487745922399291</v>
      </c>
      <c r="D72" s="12"/>
    </row>
    <row r="73" spans="1:4">
      <c r="A73" s="1">
        <v>39843</v>
      </c>
      <c r="B73" s="12">
        <f>CORREL('Gov''t bond yields'!P74:P86, 'Spreads, OAS, bp'!K74:K86)</f>
        <v>-0.11947530289660345</v>
      </c>
      <c r="C73" s="12">
        <f>CORREL('Spreads, OAS, bp'!E74:E86,'Gov''t bond yields'!B74:B86)</f>
        <v>-0.69075919556326704</v>
      </c>
      <c r="D73" s="12"/>
    </row>
    <row r="74" spans="1:4">
      <c r="A74" s="1">
        <v>39813</v>
      </c>
      <c r="B74" s="12">
        <f>CORREL('Gov''t bond yields'!P75:P87, 'Spreads, OAS, bp'!K75:K87)</f>
        <v>-0.17481824294099235</v>
      </c>
      <c r="C74" s="12">
        <f>CORREL('Spreads, OAS, bp'!E75:E87,'Gov''t bond yields'!B75:B87)</f>
        <v>-0.70375179091412421</v>
      </c>
      <c r="D74" s="12"/>
    </row>
    <row r="75" spans="1:4">
      <c r="A75" s="1">
        <v>39780</v>
      </c>
      <c r="B75" s="12">
        <f>CORREL('Gov''t bond yields'!P76:P88, 'Spreads, OAS, bp'!K76:K88)</f>
        <v>-2.6017671905145784E-2</v>
      </c>
      <c r="C75" s="12">
        <f>CORREL('Spreads, OAS, bp'!E76:E88,'Gov''t bond yields'!B76:B88)</f>
        <v>-0.64642956490921777</v>
      </c>
      <c r="D75" s="12"/>
    </row>
    <row r="76" spans="1:4">
      <c r="A76" s="1">
        <v>39752</v>
      </c>
      <c r="B76" s="12">
        <f>CORREL('Gov''t bond yields'!P77:P89, 'Spreads, OAS, bp'!K77:K89)</f>
        <v>-0.12436126264946558</v>
      </c>
      <c r="C76" s="12">
        <f>CORREL('Spreads, OAS, bp'!E77:E89,'Gov''t bond yields'!B77:B89)</f>
        <v>-0.49294074929068837</v>
      </c>
      <c r="D76" s="12"/>
    </row>
    <row r="77" spans="1:4">
      <c r="A77" s="1">
        <v>39721</v>
      </c>
      <c r="B77" s="12">
        <f>CORREL('Gov''t bond yields'!P78:P90, 'Spreads, OAS, bp'!K78:K90)</f>
        <v>-0.29283504195292415</v>
      </c>
      <c r="C77" s="12">
        <f>CORREL('Spreads, OAS, bp'!E78:E90,'Gov''t bond yields'!B78:B90)</f>
        <v>-0.20127312875125403</v>
      </c>
      <c r="D77" s="12"/>
    </row>
    <row r="78" spans="1:4">
      <c r="A78" s="1">
        <v>39689</v>
      </c>
      <c r="B78" s="12">
        <f>CORREL('Gov''t bond yields'!P79:P91, 'Spreads, OAS, bp'!K79:K91)</f>
        <v>-0.39608639206406215</v>
      </c>
      <c r="C78" s="12">
        <f>CORREL('Spreads, OAS, bp'!E79:E91,'Gov''t bond yields'!B79:B91)</f>
        <v>-9.3791594581896481E-2</v>
      </c>
      <c r="D78" s="12"/>
    </row>
    <row r="79" spans="1:4">
      <c r="A79" s="1">
        <v>39660</v>
      </c>
      <c r="B79" s="12">
        <f>CORREL('Gov''t bond yields'!P80:P92, 'Spreads, OAS, bp'!K80:K92)</f>
        <v>-0.33289879019288787</v>
      </c>
      <c r="C79" s="12">
        <f>CORREL('Spreads, OAS, bp'!E80:E92,'Gov''t bond yields'!B80:B92)</f>
        <v>-0.29406025221093823</v>
      </c>
      <c r="D79" s="12"/>
    </row>
    <row r="80" spans="1:4">
      <c r="A80" s="1">
        <v>39629</v>
      </c>
      <c r="B80" s="12">
        <f>CORREL('Gov''t bond yields'!P81:P93, 'Spreads, OAS, bp'!K81:K93)</f>
        <v>-0.32865756652537231</v>
      </c>
      <c r="C80" s="12">
        <f>CORREL('Spreads, OAS, bp'!E81:E93,'Gov''t bond yields'!B81:B93)</f>
        <v>-0.4927459440794571</v>
      </c>
      <c r="D80" s="12"/>
    </row>
    <row r="81" spans="1:4">
      <c r="A81" s="1">
        <v>39598</v>
      </c>
      <c r="B81" s="12">
        <f>CORREL('Gov''t bond yields'!P82:P94, 'Spreads, OAS, bp'!K82:K94)</f>
        <v>-0.27657877134441133</v>
      </c>
      <c r="C81" s="12">
        <f>CORREL('Spreads, OAS, bp'!E82:E94,'Gov''t bond yields'!B82:B94)</f>
        <v>-0.78373229542231648</v>
      </c>
      <c r="D81" s="12"/>
    </row>
    <row r="82" spans="1:4">
      <c r="A82" s="1">
        <v>39568</v>
      </c>
      <c r="B82" s="12">
        <f>CORREL('Gov''t bond yields'!P83:P95, 'Spreads, OAS, bp'!K83:K95)</f>
        <v>-0.3235323328400998</v>
      </c>
      <c r="C82" s="12">
        <f>CORREL('Spreads, OAS, bp'!E83:E95,'Gov''t bond yields'!B83:B95)</f>
        <v>-0.86657309607595112</v>
      </c>
      <c r="D82" s="12"/>
    </row>
    <row r="83" spans="1:4">
      <c r="A83" s="1">
        <v>39538</v>
      </c>
      <c r="B83" s="12">
        <f>CORREL('Gov''t bond yields'!P84:P96, 'Spreads, OAS, bp'!K84:K96)</f>
        <v>-0.3313503907420367</v>
      </c>
      <c r="C83" s="12">
        <f>CORREL('Spreads, OAS, bp'!E84:E96,'Gov''t bond yields'!B84:B96)</f>
        <v>-0.8302960683380286</v>
      </c>
      <c r="D83" s="12"/>
    </row>
    <row r="84" spans="1:4">
      <c r="A84" s="1">
        <v>39507</v>
      </c>
      <c r="B84" s="12">
        <f>CORREL('Gov''t bond yields'!P85:P97, 'Spreads, OAS, bp'!K85:K97)</f>
        <v>-0.29203931462966404</v>
      </c>
      <c r="C84" s="12">
        <f>CORREL('Spreads, OAS, bp'!E85:E97,'Gov''t bond yields'!B85:B97)</f>
        <v>-0.73733197262035743</v>
      </c>
      <c r="D84" s="12"/>
    </row>
    <row r="85" spans="1:4">
      <c r="A85" s="1">
        <v>39478</v>
      </c>
      <c r="B85" s="12">
        <f>CORREL('Gov''t bond yields'!P86:P98, 'Spreads, OAS, bp'!K86:K98)</f>
        <v>-0.14313049878197598</v>
      </c>
      <c r="C85" s="12">
        <f>CORREL('Spreads, OAS, bp'!E86:E98,'Gov''t bond yields'!B86:B98)</f>
        <v>-0.54792100369318153</v>
      </c>
      <c r="D85" s="12"/>
    </row>
    <row r="86" spans="1:4">
      <c r="A86" s="1">
        <v>39447</v>
      </c>
      <c r="B86" s="12">
        <f>CORREL('Gov''t bond yields'!P87:P99, 'Spreads, OAS, bp'!K87:K99)</f>
        <v>-0.20438908130527642</v>
      </c>
      <c r="C86" s="12">
        <f>CORREL('Spreads, OAS, bp'!E87:E99,'Gov''t bond yields'!B87:B99)</f>
        <v>-0.10651277610869898</v>
      </c>
      <c r="D86" s="12"/>
    </row>
    <row r="87" spans="1:4">
      <c r="A87" s="1">
        <v>39416</v>
      </c>
      <c r="B87" s="12">
        <f>CORREL('Gov''t bond yields'!P88:P100, 'Spreads, OAS, bp'!K88:K100)</f>
        <v>-0.30021417456417182</v>
      </c>
      <c r="C87" s="12">
        <f>CORREL('Spreads, OAS, bp'!E88:E100,'Gov''t bond yields'!B88:B100)</f>
        <v>5.8445837804736722E-3</v>
      </c>
      <c r="D87" s="12"/>
    </row>
    <row r="88" spans="1:4">
      <c r="A88" s="1">
        <v>39386</v>
      </c>
      <c r="B88" s="12">
        <f>CORREL('Gov''t bond yields'!P89:P101, 'Spreads, OAS, bp'!K89:K101)</f>
        <v>-0.4127582329290081</v>
      </c>
      <c r="C88" s="12">
        <f>CORREL('Spreads, OAS, bp'!E89:E101,'Gov''t bond yields'!B89:B101)</f>
        <v>0.23704918344922329</v>
      </c>
      <c r="D88" s="12"/>
    </row>
    <row r="89" spans="1:4">
      <c r="A89" s="1">
        <v>39353</v>
      </c>
      <c r="B89" s="12">
        <f>CORREL('Gov''t bond yields'!P90:P102, 'Spreads, OAS, bp'!K90:K102)</f>
        <v>-0.42722890273965675</v>
      </c>
      <c r="C89" s="12">
        <f>CORREL('Spreads, OAS, bp'!E90:E102,'Gov''t bond yields'!B90:B102)</f>
        <v>0.2621916134739059</v>
      </c>
      <c r="D89" s="12"/>
    </row>
    <row r="90" spans="1:4">
      <c r="A90" s="1">
        <v>39325</v>
      </c>
      <c r="B90" s="12">
        <f>CORREL('Gov''t bond yields'!P91:P103, 'Spreads, OAS, bp'!K91:K103)</f>
        <v>-0.36517750195651394</v>
      </c>
      <c r="C90" s="12">
        <f>CORREL('Spreads, OAS, bp'!E91:E103,'Gov''t bond yields'!B91:B103)</f>
        <v>0.21979932150706361</v>
      </c>
      <c r="D90" s="12"/>
    </row>
    <row r="91" spans="1:4">
      <c r="A91" s="1">
        <v>39294</v>
      </c>
      <c r="B91" s="12">
        <f>CORREL('Gov''t bond yields'!P92:P104, 'Spreads, OAS, bp'!K92:K104)</f>
        <v>-0.35937184774785752</v>
      </c>
      <c r="C91" s="12">
        <f>CORREL('Spreads, OAS, bp'!E92:E104,'Gov''t bond yields'!B92:B104)</f>
        <v>0.20533355347066168</v>
      </c>
      <c r="D91" s="12"/>
    </row>
    <row r="92" spans="1:4">
      <c r="A92" s="1">
        <v>39262</v>
      </c>
      <c r="B92" s="12">
        <f>CORREL('Gov''t bond yields'!P93:P105, 'Spreads, OAS, bp'!K93:K105)</f>
        <v>-0.29632675425713734</v>
      </c>
      <c r="C92" s="12">
        <f>CORREL('Spreads, OAS, bp'!E93:E105,'Gov''t bond yields'!B93:B105)</f>
        <v>-0.18647839919818651</v>
      </c>
      <c r="D92" s="12"/>
    </row>
    <row r="93" spans="1:4">
      <c r="A93" s="1">
        <v>39233</v>
      </c>
      <c r="B93" s="12">
        <f>CORREL('Gov''t bond yields'!P94:P106, 'Spreads, OAS, bp'!K94:K106)</f>
        <v>-8.7371448360091877E-2</v>
      </c>
      <c r="C93" s="12">
        <f>CORREL('Spreads, OAS, bp'!E94:E106,'Gov''t bond yields'!B94:B106)</f>
        <v>-0.92938426281224107</v>
      </c>
      <c r="D93" s="12"/>
    </row>
    <row r="94" spans="1:4">
      <c r="A94" s="1">
        <v>39202</v>
      </c>
      <c r="B94" s="12">
        <f>CORREL('Gov''t bond yields'!P95:P107, 'Spreads, OAS, bp'!K95:K107)</f>
        <v>-0.49062859205548703</v>
      </c>
      <c r="C94" s="12">
        <f>CORREL('Spreads, OAS, bp'!E95:E107,'Gov''t bond yields'!B95:B107)</f>
        <v>-0.87466660611361224</v>
      </c>
      <c r="D94" s="12"/>
    </row>
    <row r="95" spans="1:4">
      <c r="A95" s="1">
        <v>39171</v>
      </c>
      <c r="B95" s="12">
        <f>CORREL('Gov''t bond yields'!P96:P108, 'Spreads, OAS, bp'!K96:K108)</f>
        <v>-0.33391593729413094</v>
      </c>
      <c r="C95" s="12">
        <f>CORREL('Spreads, OAS, bp'!E96:E108,'Gov''t bond yields'!B96:B108)</f>
        <v>-0.51361658015393663</v>
      </c>
      <c r="D95" s="12"/>
    </row>
    <row r="96" spans="1:4">
      <c r="A96" s="1">
        <v>39141</v>
      </c>
      <c r="B96" s="12">
        <f>CORREL('Gov''t bond yields'!P97:P109, 'Spreads, OAS, bp'!K97:K109)</f>
        <v>-0.40290274692133715</v>
      </c>
      <c r="C96" s="12">
        <f>CORREL('Spreads, OAS, bp'!E97:E109,'Gov''t bond yields'!B97:B109)</f>
        <v>-0.21280341951044809</v>
      </c>
      <c r="D96" s="12"/>
    </row>
    <row r="97" spans="1:4">
      <c r="A97" s="1">
        <v>39113</v>
      </c>
      <c r="B97" s="12">
        <f>CORREL('Gov''t bond yields'!P98:P110, 'Spreads, OAS, bp'!K98:K110)</f>
        <v>-0.41099670874030553</v>
      </c>
      <c r="C97" s="12">
        <f>CORREL('Spreads, OAS, bp'!E98:E110,'Gov''t bond yields'!B98:B110)</f>
        <v>0.13340457539587403</v>
      </c>
      <c r="D97" s="12"/>
    </row>
    <row r="98" spans="1:4">
      <c r="A98" s="1">
        <v>39080</v>
      </c>
      <c r="B98" s="12">
        <f>CORREL('Gov''t bond yields'!P99:P111, 'Spreads, OAS, bp'!K99:K111)</f>
        <v>-0.26508431213964262</v>
      </c>
      <c r="C98" s="12">
        <f>CORREL('Spreads, OAS, bp'!E99:E111,'Gov''t bond yields'!B99:B111)</f>
        <v>0.52202544337425982</v>
      </c>
      <c r="D98" s="12"/>
    </row>
    <row r="99" spans="1:4">
      <c r="A99" s="1">
        <v>39051</v>
      </c>
      <c r="B99" s="12">
        <f>CORREL('Gov''t bond yields'!P100:P112, 'Spreads, OAS, bp'!K100:K112)</f>
        <v>-0.20067533454238592</v>
      </c>
      <c r="C99" s="12">
        <f>CORREL('Spreads, OAS, bp'!E100:E112,'Gov''t bond yields'!B100:B112)</f>
        <v>0.6179806193773143</v>
      </c>
      <c r="D99" s="12"/>
    </row>
    <row r="100" spans="1:4">
      <c r="A100" s="1">
        <v>39021</v>
      </c>
      <c r="B100" s="12">
        <f>CORREL('Gov''t bond yields'!P101:P113, 'Spreads, OAS, bp'!K101:K113)</f>
        <v>4.1305436118916098E-3</v>
      </c>
      <c r="C100" s="12">
        <f>CORREL('Spreads, OAS, bp'!E101:E113,'Gov''t bond yields'!B101:B113)</f>
        <v>5.2292627082433207E-2</v>
      </c>
      <c r="D100" s="12"/>
    </row>
    <row r="101" spans="1:4">
      <c r="A101" s="1">
        <v>38989</v>
      </c>
      <c r="B101" s="12">
        <f>CORREL('Gov''t bond yields'!P102:P114, 'Spreads, OAS, bp'!K102:K114)</f>
        <v>0.19875791278438001</v>
      </c>
      <c r="C101" s="12">
        <f>CORREL('Spreads, OAS, bp'!E102:E114,'Gov''t bond yields'!B102:B114)</f>
        <v>-0.15875461845675254</v>
      </c>
      <c r="D101" s="12"/>
    </row>
    <row r="102" spans="1:4">
      <c r="A102" s="1">
        <v>38960</v>
      </c>
      <c r="B102" s="12">
        <f>CORREL('Gov''t bond yields'!P103:P115, 'Spreads, OAS, bp'!K103:K115)</f>
        <v>0.20532463899280315</v>
      </c>
      <c r="C102" s="12">
        <f>CORREL('Spreads, OAS, bp'!E103:E115,'Gov''t bond yields'!B103:B115)</f>
        <v>-0.20806966368415611</v>
      </c>
      <c r="D102" s="12"/>
    </row>
    <row r="103" spans="1:4">
      <c r="A103" s="1">
        <v>38929</v>
      </c>
      <c r="B103" s="12">
        <f>CORREL('Gov''t bond yields'!P104:P116, 'Spreads, OAS, bp'!K104:K116)</f>
        <v>0.20290960481714498</v>
      </c>
      <c r="C103" s="12">
        <f>CORREL('Spreads, OAS, bp'!E104:E116,'Gov''t bond yields'!B104:B116)</f>
        <v>-0.33379223165452182</v>
      </c>
      <c r="D103" s="12"/>
    </row>
    <row r="104" spans="1:4">
      <c r="A104" s="1">
        <v>38898</v>
      </c>
      <c r="B104" s="12">
        <f>CORREL('Gov''t bond yields'!P105:P117, 'Spreads, OAS, bp'!K105:K117)</f>
        <v>0.28510373600045313</v>
      </c>
      <c r="C104" s="12">
        <f>CORREL('Spreads, OAS, bp'!E105:E117,'Gov''t bond yields'!B105:B117)</f>
        <v>-0.39183028427044519</v>
      </c>
      <c r="D104" s="12"/>
    </row>
    <row r="105" spans="1:4">
      <c r="A105" s="1">
        <v>38868</v>
      </c>
      <c r="B105" s="12">
        <f>CORREL('Gov''t bond yields'!P106:P118, 'Spreads, OAS, bp'!K106:K118)</f>
        <v>0.41425768865395973</v>
      </c>
      <c r="C105" s="12">
        <f>CORREL('Spreads, OAS, bp'!E106:E118,'Gov''t bond yields'!B106:B118)</f>
        <v>-0.59191659039393218</v>
      </c>
      <c r="D105" s="12"/>
    </row>
    <row r="106" spans="1:4">
      <c r="A106" s="1">
        <v>38835</v>
      </c>
      <c r="B106" s="12">
        <f>CORREL('Gov''t bond yields'!P107:P119, 'Spreads, OAS, bp'!K107:K119)</f>
        <v>0.26165376702237914</v>
      </c>
      <c r="C106" s="12">
        <f>CORREL('Spreads, OAS, bp'!E107:E119,'Gov''t bond yields'!B107:B119)</f>
        <v>-0.68847612711578554</v>
      </c>
      <c r="D106" s="12"/>
    </row>
    <row r="107" spans="1:4">
      <c r="A107" s="1">
        <v>38807</v>
      </c>
      <c r="B107" s="12">
        <f>CORREL('Gov''t bond yields'!P108:P120, 'Spreads, OAS, bp'!K108:K120)</f>
        <v>0.53929765977121691</v>
      </c>
      <c r="C107" s="12">
        <f>CORREL('Spreads, OAS, bp'!E108:E120,'Gov''t bond yields'!B108:B120)</f>
        <v>-0.34368446736470049</v>
      </c>
      <c r="D107" s="12"/>
    </row>
    <row r="108" spans="1:4">
      <c r="A108" s="1">
        <v>38776</v>
      </c>
      <c r="B108" s="12">
        <f>CORREL('Gov''t bond yields'!P109:P121, 'Spreads, OAS, bp'!K109:K121)</f>
        <v>0.42514809573304718</v>
      </c>
      <c r="C108" s="12">
        <f>CORREL('Spreads, OAS, bp'!E109:E121,'Gov''t bond yields'!B109:B121)</f>
        <v>-0.2024478171644751</v>
      </c>
      <c r="D108" s="12"/>
    </row>
    <row r="109" spans="1:4">
      <c r="A109" s="1">
        <v>38748</v>
      </c>
      <c r="B109" s="12">
        <f>CORREL('Gov''t bond yields'!P110:P122, 'Spreads, OAS, bp'!K110:K122)</f>
        <v>0.54861322607672591</v>
      </c>
      <c r="C109" s="12">
        <f>CORREL('Spreads, OAS, bp'!E110:E122,'Gov''t bond yields'!B110:B122)</f>
        <v>-9.9955891935128952E-2</v>
      </c>
      <c r="D109" s="12"/>
    </row>
    <row r="110" spans="1:4">
      <c r="A110" s="1">
        <v>38716</v>
      </c>
      <c r="B110" s="12">
        <f>CORREL('Gov''t bond yields'!P111:P123, 'Spreads, OAS, bp'!K111:K123)</f>
        <v>0.58145234744252106</v>
      </c>
      <c r="C110" s="12">
        <f>CORREL('Spreads, OAS, bp'!E111:E123,'Gov''t bond yields'!B111:B123)</f>
        <v>5.9553833930218812E-2</v>
      </c>
      <c r="D110" s="12"/>
    </row>
    <row r="111" spans="1:4">
      <c r="A111" s="1">
        <v>38686</v>
      </c>
      <c r="B111" s="12">
        <f>CORREL('Gov''t bond yields'!P112:P124, 'Spreads, OAS, bp'!K112:K124)</f>
        <v>0.5807349326425999</v>
      </c>
      <c r="C111" s="12">
        <f>CORREL('Spreads, OAS, bp'!E112:E124,'Gov''t bond yields'!B112:B124)</f>
        <v>0.27255545640522422</v>
      </c>
      <c r="D111" s="12"/>
    </row>
    <row r="112" spans="1:4">
      <c r="A112" s="1">
        <v>38656</v>
      </c>
      <c r="B112" s="12">
        <f>CORREL('Gov''t bond yields'!P113:P125, 'Spreads, OAS, bp'!K113:K125)</f>
        <v>0.57115610676160156</v>
      </c>
      <c r="C112" s="12">
        <f>CORREL('Spreads, OAS, bp'!E113:E125,'Gov''t bond yields'!B113:B125)</f>
        <v>0.4443360747486606</v>
      </c>
      <c r="D112" s="12"/>
    </row>
    <row r="113" spans="1:4">
      <c r="A113" s="1">
        <v>38625</v>
      </c>
      <c r="B113" s="12">
        <f>CORREL('Gov''t bond yields'!P114:P126, 'Spreads, OAS, bp'!K114:K126)</f>
        <v>0.60561636944540476</v>
      </c>
      <c r="C113" s="12">
        <f>CORREL('Spreads, OAS, bp'!E114:E126,'Gov''t bond yields'!B114:B126)</f>
        <v>0.47914730978520415</v>
      </c>
      <c r="D113" s="12"/>
    </row>
    <row r="114" spans="1:4">
      <c r="A114" s="1">
        <v>38595</v>
      </c>
      <c r="B114" s="12">
        <f>CORREL('Gov''t bond yields'!P115:P127, 'Spreads, OAS, bp'!K115:K127)</f>
        <v>0.65581638207239523</v>
      </c>
      <c r="C114" s="12">
        <f>CORREL('Spreads, OAS, bp'!E115:E127,'Gov''t bond yields'!B115:B127)</f>
        <v>0.45307969812182408</v>
      </c>
      <c r="D114" s="12"/>
    </row>
    <row r="115" spans="1:4">
      <c r="A115" s="1">
        <v>38562</v>
      </c>
      <c r="B115" s="12">
        <f>CORREL('Gov''t bond yields'!P116:P128, 'Spreads, OAS, bp'!K116:K128)</f>
        <v>0.63831636181548512</v>
      </c>
      <c r="C115" s="12">
        <f>CORREL('Spreads, OAS, bp'!E116:E128,'Gov''t bond yields'!B116:B128)</f>
        <v>0.33376415539506699</v>
      </c>
      <c r="D115" s="12"/>
    </row>
    <row r="116" spans="1:4">
      <c r="A116" s="1">
        <v>38533</v>
      </c>
      <c r="B116" s="12">
        <f>CORREL('Gov''t bond yields'!P117:P129, 'Spreads, OAS, bp'!K117:K129)</f>
        <v>0.64323712243933551</v>
      </c>
      <c r="C116" s="12">
        <f>CORREL('Spreads, OAS, bp'!E117:E129,'Gov''t bond yields'!B117:B129)</f>
        <v>0.29864923311836666</v>
      </c>
      <c r="D116" s="12"/>
    </row>
    <row r="117" spans="1:4">
      <c r="A117" s="1">
        <v>38503</v>
      </c>
      <c r="B117" s="12">
        <f>CORREL('Gov''t bond yields'!P118:P130, 'Spreads, OAS, bp'!K118:K130)</f>
        <v>0.71066004595534327</v>
      </c>
      <c r="C117" s="12">
        <f>CORREL('Spreads, OAS, bp'!E118:E130,'Gov''t bond yields'!B118:B130)</f>
        <v>0.23431607427971249</v>
      </c>
      <c r="D117" s="12"/>
    </row>
    <row r="118" spans="1:4">
      <c r="A118" s="1">
        <v>38471</v>
      </c>
      <c r="B118" s="12">
        <f>CORREL('Gov''t bond yields'!P119:P131, 'Spreads, OAS, bp'!K119:K131)</f>
        <v>0.62278768190434275</v>
      </c>
      <c r="C118" s="12">
        <f>CORREL('Spreads, OAS, bp'!E119:E131,'Gov''t bond yields'!B119:B131)</f>
        <v>0.28098349371888831</v>
      </c>
      <c r="D118" s="12"/>
    </row>
    <row r="119" spans="1:4">
      <c r="A119" s="1">
        <v>38442</v>
      </c>
      <c r="B119" s="12">
        <f>CORREL('Gov''t bond yields'!P120:P132, 'Spreads, OAS, bp'!K120:K132)</f>
        <v>0.61749038057155003</v>
      </c>
      <c r="C119" s="12">
        <f>CORREL('Spreads, OAS, bp'!E120:E132,'Gov''t bond yields'!B120:B132)</f>
        <v>5.9701441754291956E-2</v>
      </c>
      <c r="D119" s="12"/>
    </row>
    <row r="120" spans="1:4">
      <c r="A120" s="1">
        <v>38411</v>
      </c>
      <c r="B120" s="12">
        <f>CORREL('Gov''t bond yields'!P121:P133, 'Spreads, OAS, bp'!K121:K133)</f>
        <v>0.50667140572879932</v>
      </c>
      <c r="C120" s="12">
        <f>CORREL('Spreads, OAS, bp'!E121:E133,'Gov''t bond yields'!B121:B133)</f>
        <v>6.664098933528656E-2</v>
      </c>
      <c r="D120" s="12"/>
    </row>
    <row r="121" spans="1:4">
      <c r="A121" s="1">
        <v>38383</v>
      </c>
      <c r="B121" s="12">
        <f>CORREL('Gov''t bond yields'!P122:P134, 'Spreads, OAS, bp'!K122:K134)</f>
        <v>0.54731420264632691</v>
      </c>
      <c r="C121" s="12">
        <f>CORREL('Spreads, OAS, bp'!E122:E134,'Gov''t bond yields'!B122:B134)</f>
        <v>0.1345432367357213</v>
      </c>
      <c r="D121" s="12"/>
    </row>
    <row r="122" spans="1:4">
      <c r="A122" s="1">
        <v>38352</v>
      </c>
      <c r="B122" s="12">
        <f>CORREL('Gov''t bond yields'!P123:P135, 'Spreads, OAS, bp'!K123:K135)</f>
        <v>0.40283418811193422</v>
      </c>
      <c r="C122" s="12">
        <f>CORREL('Spreads, OAS, bp'!E123:E135,'Gov''t bond yields'!B123:B135)</f>
        <v>2.9486128361736346E-2</v>
      </c>
      <c r="D122" s="12"/>
    </row>
    <row r="123" spans="1:4">
      <c r="A123" s="1">
        <v>38321</v>
      </c>
      <c r="B123" s="12">
        <f>CORREL('Gov''t bond yields'!P124:P136, 'Spreads, OAS, bp'!K124:K136)</f>
        <v>0.13402342648560783</v>
      </c>
      <c r="C123" s="12">
        <f>CORREL('Spreads, OAS, bp'!E124:E136,'Gov''t bond yields'!B124:B136)</f>
        <v>-0.19087489610611952</v>
      </c>
      <c r="D123" s="12"/>
    </row>
    <row r="124" spans="1:4">
      <c r="A124" s="1">
        <v>38289</v>
      </c>
      <c r="B124" s="12">
        <f>CORREL('Gov''t bond yields'!P125:P137, 'Spreads, OAS, bp'!K125:K137)</f>
        <v>-5.2626884943774474E-2</v>
      </c>
      <c r="C124" s="12">
        <f>CORREL('Spreads, OAS, bp'!E125:E137,'Gov''t bond yields'!B125:B137)</f>
        <v>-0.19146045865925426</v>
      </c>
      <c r="D124" s="12"/>
    </row>
    <row r="125" spans="1:4">
      <c r="A125" s="1">
        <v>38260</v>
      </c>
      <c r="B125" s="12">
        <f>CORREL('Gov''t bond yields'!P126:P138, 'Spreads, OAS, bp'!K126:K138)</f>
        <v>-0.16763994704193835</v>
      </c>
      <c r="C125" s="12">
        <f>CORREL('Spreads, OAS, bp'!E126:E138,'Gov''t bond yields'!B126:B138)</f>
        <v>-0.43087591784099777</v>
      </c>
      <c r="D125" s="12"/>
    </row>
    <row r="126" spans="1:4">
      <c r="A126" s="1">
        <v>38230</v>
      </c>
      <c r="B126" s="12">
        <f>CORREL('Gov''t bond yields'!P127:P139, 'Spreads, OAS, bp'!K127:K139)</f>
        <v>-3.8490182556122486E-2</v>
      </c>
      <c r="C126" s="12">
        <f>CORREL('Spreads, OAS, bp'!E127:E139,'Gov''t bond yields'!B127:B139)</f>
        <v>-0.21588074691933104</v>
      </c>
      <c r="D126" s="12"/>
    </row>
    <row r="127" spans="1:4">
      <c r="A127" s="1">
        <v>38198</v>
      </c>
      <c r="B127" s="12">
        <f>CORREL('Gov''t bond yields'!P128:P140, 'Spreads, OAS, bp'!K128:K140)</f>
        <v>-9.224402051937584E-3</v>
      </c>
      <c r="C127" s="12">
        <f>CORREL('Spreads, OAS, bp'!E128:E140,'Gov''t bond yields'!B128:B140)</f>
        <v>-0.29318229427496378</v>
      </c>
      <c r="D127" s="12"/>
    </row>
    <row r="128" spans="1:4">
      <c r="A128" s="1">
        <v>38168</v>
      </c>
      <c r="B128" s="12">
        <f>CORREL('Gov''t bond yields'!P129:P141, 'Spreads, OAS, bp'!K129:K141)</f>
        <v>1.6041930965196894E-2</v>
      </c>
      <c r="C128" s="12">
        <f>CORREL('Spreads, OAS, bp'!E129:E141,'Gov''t bond yields'!B129:B141)</f>
        <v>-0.41155596604865113</v>
      </c>
      <c r="D128" s="12"/>
    </row>
    <row r="129" spans="1:4">
      <c r="A129" s="1">
        <v>38138</v>
      </c>
      <c r="B129" s="12">
        <f>CORREL('Gov''t bond yields'!P130:P142, 'Spreads, OAS, bp'!K130:K142)</f>
        <v>-4.0402467922164349E-2</v>
      </c>
      <c r="C129" s="12">
        <f>CORREL('Spreads, OAS, bp'!E130:E142,'Gov''t bond yields'!B130:B142)</f>
        <v>-0.51134139080491126</v>
      </c>
      <c r="D129" s="12"/>
    </row>
    <row r="130" spans="1:4">
      <c r="A130" s="1">
        <v>38107</v>
      </c>
      <c r="B130" s="12">
        <f>CORREL('Gov''t bond yields'!P131:P143, 'Spreads, OAS, bp'!K131:K143)</f>
        <v>6.6136463369379062E-2</v>
      </c>
      <c r="C130" s="12">
        <f>CORREL('Spreads, OAS, bp'!E131:E143,'Gov''t bond yields'!B131:B143)</f>
        <v>-0.40355578919298457</v>
      </c>
      <c r="D130" s="12"/>
    </row>
    <row r="131" spans="1:4">
      <c r="A131" s="1">
        <v>38077</v>
      </c>
      <c r="B131" s="12">
        <f>CORREL('Gov''t bond yields'!P132:P144, 'Spreads, OAS, bp'!K132:K144)</f>
        <v>6.0617075744294452E-2</v>
      </c>
      <c r="C131" s="12">
        <f>CORREL('Spreads, OAS, bp'!E132:E144,'Gov''t bond yields'!B132:B144)</f>
        <v>-0.35961106315134345</v>
      </c>
      <c r="D131" s="12"/>
    </row>
    <row r="132" spans="1:4">
      <c r="A132" s="1">
        <v>38044</v>
      </c>
      <c r="B132" s="12">
        <f>CORREL('Gov''t bond yields'!P133:P145, 'Spreads, OAS, bp'!K133:K145)</f>
        <v>-0.20568831000682417</v>
      </c>
      <c r="C132" s="12">
        <f>CORREL('Spreads, OAS, bp'!E133:E145,'Gov''t bond yields'!B133:B145)</f>
        <v>-0.50699946636182047</v>
      </c>
      <c r="D132" s="12"/>
    </row>
    <row r="133" spans="1:4">
      <c r="A133" s="1">
        <v>38016</v>
      </c>
      <c r="B133" s="12">
        <f>CORREL('Gov''t bond yields'!P134:P146, 'Spreads, OAS, bp'!K134:K146)</f>
        <v>-0.24268339227539118</v>
      </c>
      <c r="C133" s="12">
        <f>CORREL('Spreads, OAS, bp'!E134:E146,'Gov''t bond yields'!B134:B146)</f>
        <v>-0.42342700187472831</v>
      </c>
      <c r="D133" s="12"/>
    </row>
    <row r="134" spans="1:4">
      <c r="A134" s="1">
        <v>37986</v>
      </c>
      <c r="B134" s="12">
        <f>CORREL('Gov''t bond yields'!P135:P147, 'Spreads, OAS, bp'!K135:K147)</f>
        <v>-0.20274262048106453</v>
      </c>
      <c r="C134" s="12">
        <f>CORREL('Spreads, OAS, bp'!E135:E147,'Gov''t bond yields'!B135:B147)</f>
        <v>-0.26909001100527563</v>
      </c>
      <c r="D134" s="12"/>
    </row>
    <row r="135" spans="1:4">
      <c r="A135" s="1">
        <v>37953</v>
      </c>
      <c r="B135" s="12">
        <f>CORREL('Gov''t bond yields'!P136:P148, 'Spreads, OAS, bp'!K136:K148)</f>
        <v>-0.26950696122384499</v>
      </c>
      <c r="C135" s="12">
        <f>CORREL('Spreads, OAS, bp'!E136:E148,'Gov''t bond yields'!B136:B148)</f>
        <v>2.2719928330810966E-2</v>
      </c>
      <c r="D135" s="12"/>
    </row>
    <row r="136" spans="1:4">
      <c r="A136" s="1">
        <v>37925</v>
      </c>
      <c r="B136" s="12">
        <f>CORREL('Gov''t bond yields'!P137:P149, 'Spreads, OAS, bp'!K137:K149)</f>
        <v>-0.20793402143894046</v>
      </c>
      <c r="C136" s="12">
        <f>CORREL('Spreads, OAS, bp'!E137:E149,'Gov''t bond yields'!B137:B149)</f>
        <v>0.40606688177253319</v>
      </c>
      <c r="D136" s="12"/>
    </row>
    <row r="137" spans="1:4">
      <c r="A137" s="1">
        <v>37894</v>
      </c>
      <c r="B137" s="12">
        <f>CORREL('Gov''t bond yields'!P138:P150, 'Spreads, OAS, bp'!K138:K150)</f>
        <v>-0.2094273510230138</v>
      </c>
      <c r="C137" s="12">
        <f>CORREL('Spreads, OAS, bp'!E138:E150,'Gov''t bond yields'!B138:B150)</f>
        <v>0.61628550597474585</v>
      </c>
      <c r="D137" s="12"/>
    </row>
    <row r="138" spans="1:4">
      <c r="A138" s="1">
        <v>37862</v>
      </c>
      <c r="B138" s="12">
        <f>CORREL('Gov''t bond yields'!P139:P151, 'Spreads, OAS, bp'!K139:K151)</f>
        <v>-0.2883397709783751</v>
      </c>
      <c r="C138" s="12">
        <f>CORREL('Spreads, OAS, bp'!E139:E151,'Gov''t bond yields'!B139:B151)</f>
        <v>0.6832394589331956</v>
      </c>
      <c r="D138" s="12"/>
    </row>
    <row r="139" spans="1:4">
      <c r="A139" s="1">
        <v>37833</v>
      </c>
      <c r="B139" s="12">
        <f>CORREL('Gov''t bond yields'!P140:P152, 'Spreads, OAS, bp'!K140:K152)</f>
        <v>-0.35675179903984339</v>
      </c>
      <c r="C139" s="12">
        <f>CORREL('Spreads, OAS, bp'!E140:E152,'Gov''t bond yields'!B140:B152)</f>
        <v>0.72629250879514351</v>
      </c>
      <c r="D139" s="12"/>
    </row>
    <row r="140" spans="1:4">
      <c r="A140" s="1">
        <v>37802</v>
      </c>
      <c r="B140" s="12">
        <f>CORREL('Gov''t bond yields'!P141:P153, 'Spreads, OAS, bp'!K141:K153)</f>
        <v>-0.4208186619371273</v>
      </c>
      <c r="C140" s="12">
        <f>CORREL('Spreads, OAS, bp'!E141:E153,'Gov''t bond yields'!B141:B153)</f>
        <v>0.78741397617049502</v>
      </c>
      <c r="D140" s="12"/>
    </row>
    <row r="141" spans="1:4">
      <c r="A141" s="1">
        <v>37771</v>
      </c>
      <c r="B141" s="12">
        <f>CORREL('Gov''t bond yields'!P142:P154, 'Spreads, OAS, bp'!K142:K154)</f>
        <v>-0.63510941877638327</v>
      </c>
      <c r="C141" s="12">
        <f>CORREL('Spreads, OAS, bp'!E142:E154,'Gov''t bond yields'!B142:B154)</f>
        <v>0.77446894366914221</v>
      </c>
      <c r="D141" s="12"/>
    </row>
    <row r="142" spans="1:4">
      <c r="A142" s="1">
        <v>37741</v>
      </c>
      <c r="B142" s="12">
        <f>CORREL('Gov''t bond yields'!P143:P155, 'Spreads, OAS, bp'!K143:K155)</f>
        <v>-0.26127050079535796</v>
      </c>
      <c r="C142" s="12">
        <f>CORREL('Spreads, OAS, bp'!E143:E155,'Gov''t bond yields'!B143:B155)</f>
        <v>0.60856809148758062</v>
      </c>
      <c r="D142" s="12"/>
    </row>
    <row r="143" spans="1:4">
      <c r="A143" s="1">
        <v>37711</v>
      </c>
      <c r="B143" s="12">
        <f>CORREL('Gov''t bond yields'!P144:P156, 'Spreads, OAS, bp'!K144:K156)</f>
        <v>-0.34516019492768352</v>
      </c>
      <c r="C143" s="12">
        <f>CORREL('Spreads, OAS, bp'!E144:E156,'Gov''t bond yields'!B144:B156)</f>
        <v>0.4219408665235812</v>
      </c>
      <c r="D143" s="12"/>
    </row>
    <row r="144" spans="1:4">
      <c r="A144" s="1">
        <v>37680</v>
      </c>
      <c r="B144" s="12">
        <f>CORREL('Gov''t bond yields'!P145:P157, 'Spreads, OAS, bp'!K145:K157)</f>
        <v>-7.5309154542919685E-2</v>
      </c>
      <c r="C144" s="12">
        <f>CORREL('Spreads, OAS, bp'!E145:E157,'Gov''t bond yields'!B145:B157)</f>
        <v>9.6080171930771688E-2</v>
      </c>
      <c r="D144" s="12"/>
    </row>
    <row r="145" spans="1:4">
      <c r="A145" s="1">
        <v>37652</v>
      </c>
      <c r="B145" s="12">
        <f>CORREL('Gov''t bond yields'!P146:P158, 'Spreads, OAS, bp'!K146:K158)</f>
        <v>0.13393113610376378</v>
      </c>
      <c r="C145" s="12">
        <f>CORREL('Spreads, OAS, bp'!E146:E158,'Gov''t bond yields'!B146:B158)</f>
        <v>-3.0354602921603129E-2</v>
      </c>
      <c r="D145" s="12"/>
    </row>
    <row r="146" spans="1:4">
      <c r="A146" s="1">
        <v>37621</v>
      </c>
      <c r="B146" s="12">
        <f>CORREL('Gov''t bond yields'!P147:P159, 'Spreads, OAS, bp'!K147:K159)</f>
        <v>0.14576662166351023</v>
      </c>
      <c r="C146" s="12">
        <f>CORREL('Spreads, OAS, bp'!E147:E159,'Gov''t bond yields'!B147:B159)</f>
        <v>-0.1207519683226612</v>
      </c>
      <c r="D146" s="12"/>
    </row>
    <row r="147" spans="1:4">
      <c r="B147" s="11"/>
    </row>
    <row r="148" spans="1:4">
      <c r="B148" s="11"/>
    </row>
    <row r="149" spans="1:4">
      <c r="B149" s="11"/>
    </row>
    <row r="150" spans="1:4">
      <c r="B150" s="11"/>
    </row>
    <row r="151" spans="1:4">
      <c r="B151" s="11"/>
    </row>
    <row r="152" spans="1:4">
      <c r="B152" s="11"/>
    </row>
    <row r="153" spans="1:4">
      <c r="B153" s="11"/>
    </row>
    <row r="154" spans="1:4">
      <c r="B154" s="11"/>
    </row>
    <row r="155" spans="1:4">
      <c r="B155" s="11"/>
    </row>
    <row r="156" spans="1:4">
      <c r="B156" s="11"/>
    </row>
  </sheetData>
  <conditionalFormatting sqref="B2:B146">
    <cfRule type="expression" dxfId="3" priority="4" stopIfTrue="1">
      <formula>(MOD(ROW(),2)=1)</formula>
    </cfRule>
  </conditionalFormatting>
  <conditionalFormatting sqref="C2:C4">
    <cfRule type="expression" dxfId="2" priority="3" stopIfTrue="1">
      <formula>(MOD(ROW(),2)=1)</formula>
    </cfRule>
  </conditionalFormatting>
  <conditionalFormatting sqref="C5:D146">
    <cfRule type="expression" dxfId="1" priority="2" stopIfTrue="1">
      <formula>(MOD(ROW(),2)=1)</formula>
    </cfRule>
  </conditionalFormatting>
  <conditionalFormatting sqref="A2:A146">
    <cfRule type="expression" dxfId="0" priority="1" stopIfTrue="1">
      <formula>(MOD(ROW(),2)=1)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Gov't bond yields</vt:lpstr>
      <vt:lpstr>Spreads, OAS, bp</vt:lpstr>
      <vt:lpstr>Plotting</vt:lpstr>
      <vt:lpstr>12M Correlations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2015-02-06T10:17:31Z</dcterms:created>
  <dcterms:modified xsi:type="dcterms:W3CDTF">2023-05-09T15:15:09Z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alMaven.PresLink.LastVersion">
    <vt:lpwstr/>
  </property>
  <property fmtid="{D5CDD505-2E9C-101B-9397-08002B2CF9AE}" pid="3" name="_AdHocReviewCycleID">
    <vt:i4>998214406</vt:i4>
  </property>
  <property fmtid="{D5CDD505-2E9C-101B-9397-08002B2CF9AE}" pid="4" name="_NewReviewCycle">
    <vt:lpwstr/>
  </property>
  <property fmtid="{D5CDD505-2E9C-101B-9397-08002B2CF9AE}" pid="5" name="_EmailSubject">
    <vt:lpwstr>Candidate assignments / Barclays</vt:lpwstr>
  </property>
  <property fmtid="{D5CDD505-2E9C-101B-9397-08002B2CF9AE}" pid="6" name="_AuthorEmail">
    <vt:lpwstr>zoso.davies@barclays.com</vt:lpwstr>
  </property>
  <property fmtid="{D5CDD505-2E9C-101B-9397-08002B2CF9AE}" pid="7" name="_AuthorEmailDisplayName">
    <vt:lpwstr>Davies, Zoso: Research (LDN)</vt:lpwstr>
  </property>
</Properties>
</file>