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ucontreras/PycharmProjects/Quantitative-Finance/Strategist Project/"/>
    </mc:Choice>
  </mc:AlternateContent>
  <xr:revisionPtr revIDLastSave="0" documentId="13_ncr:1_{56941629-2F1C-C94F-B5B7-E809AB099D96}" xr6:coauthVersionLast="47" xr6:coauthVersionMax="47" xr10:uidLastSave="{00000000-0000-0000-0000-000000000000}"/>
  <bookViews>
    <workbookView xWindow="0" yWindow="500" windowWidth="28800" windowHeight="16400" tabRatio="738" activeTab="1" xr2:uid="{00000000-000D-0000-FFFF-FFFF00000000}"/>
  </bookViews>
  <sheets>
    <sheet name="Sheet2" sheetId="37" r:id="rId1"/>
    <sheet name="X-s EU" sheetId="35" r:id="rId2"/>
  </sheets>
  <externalReferences>
    <externalReference r:id="rId3"/>
  </externalReferences>
  <definedNames>
    <definedName name="_xlnm._FilterDatabase" localSheetId="1" hidden="1">'X-s EU'!$A$3:$GC$303</definedName>
    <definedName name="chart_pair" localSheetId="1">#REF!</definedName>
    <definedName name="chart_pair">#REF!</definedName>
    <definedName name="chartdata_handle" localSheetId="1">#REF!</definedName>
    <definedName name="chartdata_handle">#REF!</definedName>
    <definedName name="codes_anchor">#REF!</definedName>
    <definedName name="days_back">#REF!</definedName>
    <definedName name="final_date">#REF!</definedName>
    <definedName name="groups_handle" localSheetId="1">#REF!</definedName>
    <definedName name="groups_handle">#REF!</definedName>
    <definedName name="indices_anchor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40991.5817824074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erge_anchor">#REF!</definedName>
    <definedName name="pairs_handle" localSheetId="1">#REF!</definedName>
    <definedName name="pairs_handle">#REF!</definedName>
    <definedName name="singlename_analysis" localSheetId="1">#REF!</definedName>
    <definedName name="singlename_analysis">#REF!</definedName>
    <definedName name="sources_anchor">#REF!</definedName>
    <definedName name="start_time" localSheetId="1">#REF!</definedName>
    <definedName name="start_time">#REF!</definedName>
    <definedName name="tickers_anchor">#REF!</definedName>
    <definedName name="tickers_handle" localSheetId="1">#REF!</definedName>
    <definedName name="tickers_handle">#REF!</definedName>
    <definedName name="time_step" localSheetId="1">[1]Overview!#REF!</definedName>
    <definedName name="time_step">#REF!</definedName>
    <definedName name="timeout_time" localSheetId="1">#REF!</definedName>
    <definedName name="timeout_time">#REF!</definedName>
    <definedName name="timer_active" localSheetId="1">#REF!</definedName>
    <definedName name="timer_active">#REF!</definedName>
  </definedNames>
  <calcPr calcId="191029" calcOnSave="0"/>
  <pivotCaches>
    <pivotCache cacheId="1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5" l="1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J101" i="35"/>
  <c r="J102" i="35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J116" i="35"/>
  <c r="J117" i="35"/>
  <c r="J118" i="35"/>
  <c r="J119" i="35"/>
  <c r="J120" i="35"/>
  <c r="J121" i="35"/>
  <c r="J122" i="35"/>
  <c r="J123" i="35"/>
  <c r="J124" i="35"/>
  <c r="J125" i="35"/>
  <c r="J126" i="35"/>
  <c r="J127" i="35"/>
  <c r="J128" i="35"/>
  <c r="J129" i="35"/>
  <c r="J130" i="35"/>
  <c r="J131" i="35"/>
  <c r="J132" i="35"/>
  <c r="J133" i="35"/>
  <c r="J134" i="35"/>
  <c r="J135" i="35"/>
  <c r="J136" i="35"/>
  <c r="J137" i="35"/>
  <c r="J138" i="35"/>
  <c r="J139" i="35"/>
  <c r="J140" i="35"/>
  <c r="J141" i="35"/>
  <c r="J142" i="35"/>
  <c r="J143" i="35"/>
  <c r="J144" i="35"/>
  <c r="J145" i="35"/>
  <c r="J146" i="35"/>
  <c r="J147" i="35"/>
  <c r="J148" i="35"/>
  <c r="J149" i="35"/>
  <c r="J150" i="35"/>
  <c r="J151" i="35"/>
  <c r="J152" i="35"/>
  <c r="J153" i="35"/>
  <c r="J154" i="35"/>
  <c r="J155" i="35"/>
  <c r="J156" i="35"/>
  <c r="J157" i="35"/>
  <c r="J158" i="35"/>
  <c r="J159" i="35"/>
  <c r="J160" i="35"/>
  <c r="J161" i="35"/>
  <c r="J162" i="35"/>
  <c r="J163" i="35"/>
  <c r="J164" i="35"/>
  <c r="J165" i="35"/>
  <c r="J166" i="35"/>
  <c r="J167" i="35"/>
  <c r="J168" i="35"/>
  <c r="J169" i="35"/>
  <c r="J170" i="35"/>
  <c r="J171" i="35"/>
  <c r="J172" i="35"/>
  <c r="J173" i="35"/>
  <c r="J174" i="35"/>
  <c r="J175" i="35"/>
  <c r="J176" i="35"/>
  <c r="J177" i="35"/>
  <c r="J178" i="35"/>
  <c r="J179" i="35"/>
  <c r="J180" i="35"/>
  <c r="J181" i="35"/>
  <c r="J182" i="35"/>
  <c r="J183" i="35"/>
  <c r="J184" i="35"/>
  <c r="J185" i="35"/>
  <c r="J186" i="35"/>
  <c r="J187" i="35"/>
  <c r="J188" i="35"/>
  <c r="J189" i="35"/>
  <c r="J190" i="35"/>
  <c r="J191" i="35"/>
  <c r="J192" i="35"/>
  <c r="J193" i="35"/>
  <c r="J194" i="35"/>
  <c r="J195" i="35"/>
  <c r="J196" i="35"/>
  <c r="J197" i="35"/>
  <c r="J198" i="35"/>
  <c r="J199" i="35"/>
  <c r="J200" i="35"/>
  <c r="J201" i="35"/>
  <c r="J202" i="35"/>
  <c r="J203" i="35"/>
  <c r="J204" i="35"/>
  <c r="J205" i="35"/>
  <c r="J206" i="35"/>
  <c r="J207" i="35"/>
  <c r="J208" i="35"/>
  <c r="J209" i="35"/>
  <c r="J210" i="35"/>
  <c r="J211" i="35"/>
  <c r="J212" i="35"/>
  <c r="J213" i="35"/>
  <c r="J214" i="35"/>
  <c r="J215" i="35"/>
  <c r="J216" i="35"/>
  <c r="J217" i="35"/>
  <c r="J218" i="35"/>
  <c r="J219" i="35"/>
  <c r="J220" i="35"/>
  <c r="J221" i="35"/>
  <c r="J222" i="35"/>
  <c r="J223" i="35"/>
  <c r="J224" i="35"/>
  <c r="J225" i="35"/>
  <c r="J226" i="35"/>
  <c r="J227" i="35"/>
  <c r="J228" i="35"/>
  <c r="J229" i="35"/>
  <c r="J230" i="35"/>
  <c r="J231" i="35"/>
  <c r="J232" i="35"/>
  <c r="J233" i="35"/>
  <c r="J234" i="35"/>
  <c r="J235" i="35"/>
  <c r="J236" i="35"/>
  <c r="J237" i="35"/>
  <c r="J238" i="35"/>
  <c r="J239" i="35"/>
  <c r="J240" i="35"/>
  <c r="J241" i="35"/>
  <c r="J242" i="35"/>
  <c r="J243" i="35"/>
  <c r="J244" i="35"/>
  <c r="J245" i="35"/>
  <c r="J246" i="35"/>
  <c r="J247" i="35"/>
  <c r="J248" i="35"/>
  <c r="J249" i="35"/>
  <c r="J250" i="35"/>
  <c r="J251" i="35"/>
  <c r="J252" i="35"/>
  <c r="J253" i="35"/>
  <c r="J254" i="35"/>
  <c r="J255" i="35"/>
  <c r="J256" i="35"/>
  <c r="J257" i="35"/>
  <c r="J258" i="35"/>
  <c r="J259" i="35"/>
  <c r="J260" i="35"/>
  <c r="J261" i="35"/>
  <c r="J262" i="35"/>
  <c r="J263" i="35"/>
  <c r="J264" i="35"/>
  <c r="J265" i="35"/>
  <c r="J266" i="35"/>
  <c r="J267" i="35"/>
  <c r="J268" i="35"/>
  <c r="J269" i="35"/>
  <c r="J270" i="35"/>
  <c r="J271" i="35"/>
  <c r="J272" i="35"/>
  <c r="J273" i="35"/>
  <c r="J274" i="35"/>
  <c r="J275" i="35"/>
  <c r="J276" i="35"/>
  <c r="J277" i="35"/>
  <c r="J278" i="35"/>
  <c r="J279" i="35"/>
  <c r="J280" i="35"/>
  <c r="J281" i="35"/>
  <c r="J282" i="35"/>
  <c r="J283" i="35"/>
  <c r="J284" i="35"/>
  <c r="J285" i="35"/>
  <c r="J286" i="35"/>
  <c r="J287" i="35"/>
  <c r="J288" i="35"/>
  <c r="J289" i="35"/>
  <c r="J290" i="35"/>
  <c r="J291" i="35"/>
  <c r="J292" i="35"/>
  <c r="J293" i="35"/>
  <c r="J294" i="35"/>
  <c r="J295" i="35"/>
  <c r="J296" i="35"/>
  <c r="J297" i="35"/>
  <c r="J298" i="35"/>
  <c r="J299" i="35"/>
  <c r="J300" i="35"/>
  <c r="J301" i="35"/>
  <c r="J302" i="35"/>
  <c r="J303" i="35"/>
  <c r="J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77" i="35"/>
  <c r="N78" i="35"/>
  <c r="N79" i="35"/>
  <c r="N80" i="35"/>
  <c r="N81" i="35"/>
  <c r="N82" i="35"/>
  <c r="N83" i="35"/>
  <c r="N84" i="35"/>
  <c r="N85" i="35"/>
  <c r="N86" i="35"/>
  <c r="N87" i="35"/>
  <c r="N88" i="35"/>
  <c r="N89" i="35"/>
  <c r="N90" i="35"/>
  <c r="N91" i="35"/>
  <c r="N92" i="35"/>
  <c r="N93" i="35"/>
  <c r="N94" i="35"/>
  <c r="N95" i="35"/>
  <c r="N96" i="35"/>
  <c r="N97" i="35"/>
  <c r="N98" i="35"/>
  <c r="N99" i="35"/>
  <c r="N100" i="35"/>
  <c r="N101" i="35"/>
  <c r="N102" i="35"/>
  <c r="N103" i="35"/>
  <c r="N104" i="35"/>
  <c r="N105" i="35"/>
  <c r="N106" i="35"/>
  <c r="N107" i="35"/>
  <c r="N108" i="35"/>
  <c r="N109" i="35"/>
  <c r="N110" i="35"/>
  <c r="N111" i="35"/>
  <c r="N112" i="35"/>
  <c r="N113" i="35"/>
  <c r="N114" i="35"/>
  <c r="N115" i="35"/>
  <c r="N116" i="35"/>
  <c r="N117" i="35"/>
  <c r="N118" i="35"/>
  <c r="N119" i="35"/>
  <c r="N120" i="35"/>
  <c r="N121" i="35"/>
  <c r="N122" i="35"/>
  <c r="N123" i="35"/>
  <c r="N124" i="35"/>
  <c r="N125" i="35"/>
  <c r="N126" i="35"/>
  <c r="N127" i="35"/>
  <c r="N128" i="35"/>
  <c r="N129" i="35"/>
  <c r="N130" i="35"/>
  <c r="N131" i="35"/>
  <c r="N132" i="35"/>
  <c r="N133" i="35"/>
  <c r="N134" i="35"/>
  <c r="N135" i="35"/>
  <c r="N136" i="35"/>
  <c r="N137" i="35"/>
  <c r="N138" i="35"/>
  <c r="N139" i="35"/>
  <c r="N140" i="35"/>
  <c r="N141" i="35"/>
  <c r="N142" i="35"/>
  <c r="N143" i="35"/>
  <c r="N144" i="35"/>
  <c r="N145" i="35"/>
  <c r="N146" i="35"/>
  <c r="N147" i="35"/>
  <c r="N148" i="35"/>
  <c r="N149" i="35"/>
  <c r="N150" i="35"/>
  <c r="N151" i="35"/>
  <c r="N152" i="35"/>
  <c r="N153" i="35"/>
  <c r="N154" i="35"/>
  <c r="N155" i="35"/>
  <c r="N156" i="35"/>
  <c r="N157" i="35"/>
  <c r="N158" i="35"/>
  <c r="N159" i="35"/>
  <c r="N160" i="35"/>
  <c r="N161" i="35"/>
  <c r="N162" i="35"/>
  <c r="N163" i="35"/>
  <c r="N164" i="35"/>
  <c r="N165" i="35"/>
  <c r="N166" i="35"/>
  <c r="N167" i="35"/>
  <c r="N168" i="35"/>
  <c r="N169" i="35"/>
  <c r="N170" i="35"/>
  <c r="N171" i="35"/>
  <c r="N172" i="35"/>
  <c r="N173" i="35"/>
  <c r="N174" i="35"/>
  <c r="N175" i="35"/>
  <c r="N176" i="35"/>
  <c r="N177" i="35"/>
  <c r="N178" i="35"/>
  <c r="N179" i="35"/>
  <c r="N180" i="35"/>
  <c r="N181" i="35"/>
  <c r="N182" i="35"/>
  <c r="N183" i="35"/>
  <c r="N184" i="35"/>
  <c r="N185" i="35"/>
  <c r="N186" i="35"/>
  <c r="N187" i="35"/>
  <c r="N188" i="35"/>
  <c r="N189" i="35"/>
  <c r="N190" i="35"/>
  <c r="N191" i="35"/>
  <c r="N192" i="35"/>
  <c r="N193" i="35"/>
  <c r="N194" i="35"/>
  <c r="N195" i="35"/>
  <c r="N196" i="35"/>
  <c r="N197" i="35"/>
  <c r="N198" i="35"/>
  <c r="N199" i="35"/>
  <c r="N200" i="35"/>
  <c r="N201" i="35"/>
  <c r="N202" i="35"/>
  <c r="N203" i="35"/>
  <c r="N204" i="35"/>
  <c r="N205" i="35"/>
  <c r="N206" i="35"/>
  <c r="N207" i="35"/>
  <c r="N208" i="35"/>
  <c r="N209" i="35"/>
  <c r="N210" i="35"/>
  <c r="N211" i="35"/>
  <c r="N212" i="35"/>
  <c r="N213" i="35"/>
  <c r="N214" i="35"/>
  <c r="N215" i="35"/>
  <c r="N216" i="35"/>
  <c r="N217" i="35"/>
  <c r="N218" i="35"/>
  <c r="N219" i="35"/>
  <c r="N220" i="35"/>
  <c r="N221" i="35"/>
  <c r="N222" i="35"/>
  <c r="N223" i="35"/>
  <c r="N224" i="35"/>
  <c r="N225" i="35"/>
  <c r="N226" i="35"/>
  <c r="N227" i="35"/>
  <c r="N228" i="35"/>
  <c r="N229" i="35"/>
  <c r="N230" i="35"/>
  <c r="N231" i="35"/>
  <c r="N232" i="35"/>
  <c r="N233" i="35"/>
  <c r="N234" i="35"/>
  <c r="N235" i="35"/>
  <c r="N236" i="35"/>
  <c r="N237" i="35"/>
  <c r="N238" i="35"/>
  <c r="N239" i="35"/>
  <c r="N240" i="35"/>
  <c r="N241" i="35"/>
  <c r="N242" i="35"/>
  <c r="N243" i="35"/>
  <c r="N244" i="35"/>
  <c r="N245" i="35"/>
  <c r="N246" i="35"/>
  <c r="N247" i="35"/>
  <c r="N248" i="35"/>
  <c r="N249" i="35"/>
  <c r="N250" i="35"/>
  <c r="N251" i="35"/>
  <c r="N252" i="35"/>
  <c r="N253" i="35"/>
  <c r="N254" i="35"/>
  <c r="N255" i="35"/>
  <c r="N256" i="35"/>
  <c r="N257" i="35"/>
  <c r="N258" i="35"/>
  <c r="N259" i="35"/>
  <c r="N260" i="35"/>
  <c r="N261" i="35"/>
  <c r="N262" i="35"/>
  <c r="N263" i="35"/>
  <c r="N264" i="35"/>
  <c r="N265" i="35"/>
  <c r="N266" i="35"/>
  <c r="N267" i="35"/>
  <c r="N268" i="35"/>
  <c r="N269" i="35"/>
  <c r="N270" i="35"/>
  <c r="N271" i="35"/>
  <c r="N272" i="35"/>
  <c r="N273" i="35"/>
  <c r="N274" i="35"/>
  <c r="N275" i="35"/>
  <c r="N276" i="35"/>
  <c r="N277" i="35"/>
  <c r="N278" i="35"/>
  <c r="N279" i="35"/>
  <c r="N280" i="35"/>
  <c r="N281" i="35"/>
  <c r="N282" i="35"/>
  <c r="N283" i="35"/>
  <c r="N284" i="35"/>
  <c r="N285" i="35"/>
  <c r="N286" i="35"/>
  <c r="N287" i="35"/>
  <c r="N288" i="35"/>
  <c r="N289" i="35"/>
  <c r="N290" i="35"/>
  <c r="N291" i="35"/>
  <c r="N292" i="35"/>
  <c r="N293" i="35"/>
  <c r="N294" i="35"/>
  <c r="N295" i="35"/>
  <c r="N296" i="35"/>
  <c r="N297" i="35"/>
  <c r="N298" i="35"/>
  <c r="N299" i="35"/>
  <c r="N300" i="35"/>
  <c r="N301" i="35"/>
  <c r="N302" i="35"/>
  <c r="N303" i="35"/>
  <c r="N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4" i="35"/>
  <c r="D140" i="35"/>
  <c r="D139" i="35"/>
  <c r="D138" i="35"/>
  <c r="D137" i="35"/>
  <c r="D135" i="35"/>
  <c r="D134" i="35"/>
  <c r="D133" i="35"/>
  <c r="D132" i="35"/>
  <c r="D131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1" i="35"/>
  <c r="D80" i="35"/>
  <c r="D79" i="35"/>
  <c r="D78" i="35"/>
  <c r="D77" i="35"/>
  <c r="D76" i="35"/>
  <c r="D75" i="35"/>
  <c r="D74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4" i="35"/>
  <c r="D53" i="35"/>
  <c r="D52" i="35"/>
  <c r="D51" i="35"/>
  <c r="D50" i="35"/>
  <c r="D48" i="35"/>
  <c r="D47" i="35"/>
  <c r="D46" i="35"/>
  <c r="D45" i="35"/>
  <c r="D44" i="35"/>
  <c r="D43" i="35"/>
  <c r="D42" i="35"/>
  <c r="D40" i="35"/>
  <c r="D39" i="35"/>
  <c r="D38" i="35"/>
  <c r="D37" i="35"/>
  <c r="D36" i="35"/>
  <c r="D35" i="35"/>
  <c r="D34" i="35"/>
  <c r="D31" i="35"/>
  <c r="D30" i="35"/>
  <c r="D29" i="35"/>
  <c r="D28" i="35"/>
  <c r="D27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36" i="35"/>
  <c r="D130" i="35"/>
  <c r="D82" i="35"/>
  <c r="D73" i="35"/>
  <c r="D55" i="35"/>
  <c r="D49" i="35"/>
  <c r="D41" i="35"/>
  <c r="D33" i="35"/>
  <c r="D32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F89" i="37"/>
</calcChain>
</file>

<file path=xl/sharedStrings.xml><?xml version="1.0" encoding="utf-8"?>
<sst xmlns="http://schemas.openxmlformats.org/spreadsheetml/2006/main" count="1266" uniqueCount="451">
  <si>
    <t>SGOFP</t>
  </si>
  <si>
    <t>EXPNLN</t>
  </si>
  <si>
    <t>IBESM</t>
  </si>
  <si>
    <t>BMW</t>
  </si>
  <si>
    <t>VIEFP</t>
  </si>
  <si>
    <t>DAIGR</t>
  </si>
  <si>
    <t>VLVY</t>
  </si>
  <si>
    <t>VW</t>
  </si>
  <si>
    <t>ACAFP</t>
  </si>
  <si>
    <t>BACR</t>
  </si>
  <si>
    <t>BNP</t>
  </si>
  <si>
    <t>CMZB</t>
  </si>
  <si>
    <t>DB</t>
  </si>
  <si>
    <t>INTNED</t>
  </si>
  <si>
    <t>ISPIM</t>
  </si>
  <si>
    <t>LLOYDS</t>
  </si>
  <si>
    <t>RBS</t>
  </si>
  <si>
    <t>SANTAN</t>
  </si>
  <si>
    <t>SOCGEN</t>
  </si>
  <si>
    <t>STANLN</t>
  </si>
  <si>
    <t>UBS</t>
  </si>
  <si>
    <t>AUCHAN</t>
  </si>
  <si>
    <t>CPGLN</t>
  </si>
  <si>
    <t>MKS</t>
  </si>
  <si>
    <t>BATSLN</t>
  </si>
  <si>
    <t>MRWLN</t>
  </si>
  <si>
    <t>RIFP</t>
  </si>
  <si>
    <t>SANFP</t>
  </si>
  <si>
    <t>BRITEL</t>
  </si>
  <si>
    <t>DT</t>
  </si>
  <si>
    <t>KPN</t>
  </si>
  <si>
    <t>REEDLN</t>
  </si>
  <si>
    <t>TELEFO</t>
  </si>
  <si>
    <t>TELNO</t>
  </si>
  <si>
    <t>VIVFP</t>
  </si>
  <si>
    <t>VOD</t>
  </si>
  <si>
    <t>WKLNA</t>
  </si>
  <si>
    <t>WPPLN</t>
  </si>
  <si>
    <t>BPLN</t>
  </si>
  <si>
    <t>TOTAL</t>
  </si>
  <si>
    <t>DPW</t>
  </si>
  <si>
    <t>ROLLS</t>
  </si>
  <si>
    <t>SIEGR</t>
  </si>
  <si>
    <t>AALLN</t>
  </si>
  <si>
    <t>DSM</t>
  </si>
  <si>
    <t>LXSGR</t>
  </si>
  <si>
    <t>AEGON</t>
  </si>
  <si>
    <t>ZURNVX</t>
  </si>
  <si>
    <t>LMETEL</t>
  </si>
  <si>
    <t>EDF</t>
  </si>
  <si>
    <t>RWE</t>
  </si>
  <si>
    <t>UU</t>
  </si>
  <si>
    <t>VATFAL</t>
  </si>
  <si>
    <t>TSCOLN</t>
  </si>
  <si>
    <t>SOLBBB</t>
  </si>
  <si>
    <t>HOLNVX</t>
  </si>
  <si>
    <t>COFP</t>
  </si>
  <si>
    <t>CAFP</t>
  </si>
  <si>
    <t>BAYNGR</t>
  </si>
  <si>
    <t>BASGR</t>
  </si>
  <si>
    <t>ALOFP</t>
  </si>
  <si>
    <t>AKZANA</t>
  </si>
  <si>
    <t>NGGLN</t>
  </si>
  <si>
    <t>REPSM</t>
  </si>
  <si>
    <t>ATLIM</t>
  </si>
  <si>
    <t>BSY</t>
  </si>
  <si>
    <t>AHNA</t>
  </si>
  <si>
    <t>MEOGR</t>
  </si>
  <si>
    <t>GASSM</t>
  </si>
  <si>
    <t>SZUGR</t>
  </si>
  <si>
    <t>ACFP</t>
  </si>
  <si>
    <t>CNALN</t>
  </si>
  <si>
    <t>EOANGR</t>
  </si>
  <si>
    <t>GSZFP</t>
  </si>
  <si>
    <t>IMTLN</t>
  </si>
  <si>
    <t>MLFP</t>
  </si>
  <si>
    <t>MCFP</t>
  </si>
  <si>
    <t>NESNVX</t>
  </si>
  <si>
    <t>ENFP</t>
  </si>
  <si>
    <t>TLSNSS</t>
  </si>
  <si>
    <t>GLENLN</t>
  </si>
  <si>
    <t>ABIBB</t>
  </si>
  <si>
    <t>ORAFP</t>
  </si>
  <si>
    <t>BNFP</t>
  </si>
  <si>
    <t>ENIIM</t>
  </si>
  <si>
    <t>KERFP</t>
  </si>
  <si>
    <t>Ticker</t>
  </si>
  <si>
    <t>Index Rating Number</t>
  </si>
  <si>
    <t>Class 2</t>
  </si>
  <si>
    <t>Class 3</t>
  </si>
  <si>
    <t>FR0011274026</t>
  </si>
  <si>
    <t>BAA2</t>
  </si>
  <si>
    <t>FINANCIAL_INSTITUTIONS</t>
  </si>
  <si>
    <t>FINANCE_COMPANIES</t>
  </si>
  <si>
    <t>A3</t>
  </si>
  <si>
    <t>INDUSTRIAL</t>
  </si>
  <si>
    <t>CONSUMER_NON_CYCLICAL</t>
  </si>
  <si>
    <t>BAA1</t>
  </si>
  <si>
    <t>UTILITY</t>
  </si>
  <si>
    <t>UTILITY_OTHER</t>
  </si>
  <si>
    <t>XS0302948319</t>
  </si>
  <si>
    <t>BAA3</t>
  </si>
  <si>
    <t>COMMUNICATIONS</t>
  </si>
  <si>
    <t>A2</t>
  </si>
  <si>
    <t>ENERGY</t>
  </si>
  <si>
    <t>ALVGR</t>
  </si>
  <si>
    <t>BASIC_INDUSTRY</t>
  </si>
  <si>
    <t>RDSALN</t>
  </si>
  <si>
    <t>OWNED_NO_GUARANTEE</t>
  </si>
  <si>
    <t>XS0093004736</t>
  </si>
  <si>
    <t>NL0000122489</t>
  </si>
  <si>
    <t>BANKING</t>
  </si>
  <si>
    <t>CONSUMER_CYCLICAL</t>
  </si>
  <si>
    <t>CAPITAL_GOODS</t>
  </si>
  <si>
    <t>INSURANCE</t>
  </si>
  <si>
    <t>XS0445843526</t>
  </si>
  <si>
    <t>XS0255605239</t>
  </si>
  <si>
    <t>SRENVX</t>
  </si>
  <si>
    <t>XS0173501379</t>
  </si>
  <si>
    <t>XS0148579153</t>
  </si>
  <si>
    <t>ELECTRIC</t>
  </si>
  <si>
    <t>FR0000472334</t>
  </si>
  <si>
    <t>NATURAL_GAS</t>
  </si>
  <si>
    <t>A1</t>
  </si>
  <si>
    <t>XS0168881760</t>
  </si>
  <si>
    <t>FR0000474983</t>
  </si>
  <si>
    <t>XS0169888558</t>
  </si>
  <si>
    <t>XS0170798325</t>
  </si>
  <si>
    <t>BE0374557404</t>
  </si>
  <si>
    <t>XS0388006552</t>
  </si>
  <si>
    <t>DE000CZ302M3</t>
  </si>
  <si>
    <t>XS0546725358</t>
  </si>
  <si>
    <t>XS0180407602</t>
  </si>
  <si>
    <t>XS0794392588</t>
  </si>
  <si>
    <t>TRANSPORTATION</t>
  </si>
  <si>
    <t>CS</t>
  </si>
  <si>
    <t>XS0444030646</t>
  </si>
  <si>
    <t>XS0207065110</t>
  </si>
  <si>
    <t>UCGIM</t>
  </si>
  <si>
    <t>DE000A1MA9V5</t>
  </si>
  <si>
    <t>DE000DB5S5U8</t>
  </si>
  <si>
    <t>RTOLN</t>
  </si>
  <si>
    <t>XS0306644344</t>
  </si>
  <si>
    <t>ENELIM</t>
  </si>
  <si>
    <t>FUMVFH</t>
  </si>
  <si>
    <t>XS0585243289</t>
  </si>
  <si>
    <t>XS0479542580</t>
  </si>
  <si>
    <t>XS0288783979</t>
  </si>
  <si>
    <t>FR0010746008</t>
  </si>
  <si>
    <t>XS0526606537</t>
  </si>
  <si>
    <t>HSBC</t>
  </si>
  <si>
    <t>XS0294391684</t>
  </si>
  <si>
    <t>LINGR</t>
  </si>
  <si>
    <t>XS0301954771</t>
  </si>
  <si>
    <t>XS0304508921</t>
  </si>
  <si>
    <t>XS0307504547</t>
  </si>
  <si>
    <t>TECHNOLOGY</t>
  </si>
  <si>
    <t>XS0629645531</t>
  </si>
  <si>
    <t>XS0357251726</t>
  </si>
  <si>
    <t>FR0011033232</t>
  </si>
  <si>
    <t>XS0359388690</t>
  </si>
  <si>
    <t>XS0471074582</t>
  </si>
  <si>
    <t>XS0365094811</t>
  </si>
  <si>
    <t>XS0369461644</t>
  </si>
  <si>
    <t>XS0410303647</t>
  </si>
  <si>
    <t>XS0733696495</t>
  </si>
  <si>
    <t>XS0454984765</t>
  </si>
  <si>
    <t>FR0010830034</t>
  </si>
  <si>
    <t>XS0821220281</t>
  </si>
  <si>
    <t>XS0469026453</t>
  </si>
  <si>
    <t>TATELN</t>
  </si>
  <si>
    <t>XS0732522965</t>
  </si>
  <si>
    <t>XS0606202454</t>
  </si>
  <si>
    <t>DGFP</t>
  </si>
  <si>
    <t>Maturity</t>
  </si>
  <si>
    <t>XS0052067583</t>
  </si>
  <si>
    <t>XS0140280305</t>
  </si>
  <si>
    <t>XS0158739739</t>
  </si>
  <si>
    <t>XS0159013068</t>
  </si>
  <si>
    <t>XS0182188366</t>
  </si>
  <si>
    <t>XS0210237011</t>
  </si>
  <si>
    <t>XS0233131118</t>
  </si>
  <si>
    <t>XS0303070113</t>
  </si>
  <si>
    <t>XS0327443460</t>
  </si>
  <si>
    <t>XS0329581333</t>
  </si>
  <si>
    <t>XS0348431551</t>
  </si>
  <si>
    <t>XS0366204393</t>
  </si>
  <si>
    <t>XS0399647675</t>
  </si>
  <si>
    <t>XS0400780960</t>
  </si>
  <si>
    <t>XS0418729934</t>
  </si>
  <si>
    <t>XS0422688282</t>
  </si>
  <si>
    <t>FR0010750489</t>
  </si>
  <si>
    <t>XS0426014899</t>
  </si>
  <si>
    <t>XS0428147093</t>
  </si>
  <si>
    <t>DE000A1AKHB8</t>
  </si>
  <si>
    <t>XS0449361350</t>
  </si>
  <si>
    <t>CH0105202995</t>
  </si>
  <si>
    <t>XS0451457435</t>
  </si>
  <si>
    <t>XS0456451771</t>
  </si>
  <si>
    <t>XS0482908091</t>
  </si>
  <si>
    <t>XS0494868630</t>
  </si>
  <si>
    <t>XS0498175503</t>
  </si>
  <si>
    <t>FR0010883058</t>
  </si>
  <si>
    <t>FR0010957662</t>
  </si>
  <si>
    <t>XS0587082834</t>
  </si>
  <si>
    <t>FR0011022110</t>
  </si>
  <si>
    <t>XS0683564156</t>
  </si>
  <si>
    <t>FR0011147305</t>
  </si>
  <si>
    <t>XS0715437140</t>
  </si>
  <si>
    <t>CH0144934319</t>
  </si>
  <si>
    <t>XS0719962986</t>
  </si>
  <si>
    <t>XS0741004062</t>
  </si>
  <si>
    <t>XS0741965940</t>
  </si>
  <si>
    <t>XS0746002392</t>
  </si>
  <si>
    <t>XS0747744232</t>
  </si>
  <si>
    <t>DE000A1MA9K8</t>
  </si>
  <si>
    <t>XS0753149144</t>
  </si>
  <si>
    <t>FR0011236983</t>
  </si>
  <si>
    <t>XS0789283792</t>
  </si>
  <si>
    <t>XS0790015548</t>
  </si>
  <si>
    <t>CH0188098740</t>
  </si>
  <si>
    <t>XS0805452405</t>
  </si>
  <si>
    <t>XS0805500062</t>
  </si>
  <si>
    <t>FR0011301480</t>
  </si>
  <si>
    <t>XS0819738492</t>
  </si>
  <si>
    <t>DE000A1G85B4</t>
  </si>
  <si>
    <t>XS0827692269</t>
  </si>
  <si>
    <t>XS0828749761</t>
  </si>
  <si>
    <t>FR0011321926</t>
  </si>
  <si>
    <t>XS0829360923</t>
  </si>
  <si>
    <t>XS0831560742</t>
  </si>
  <si>
    <t>XS0832466931</t>
  </si>
  <si>
    <t>BE6243180666</t>
  </si>
  <si>
    <t>XS0842828120</t>
  </si>
  <si>
    <t>XS0858089740</t>
  </si>
  <si>
    <t>XS0877984459</t>
  </si>
  <si>
    <t>XS0767706111</t>
  </si>
  <si>
    <t>BE6000782712</t>
  </si>
  <si>
    <t>BE6243181672</t>
  </si>
  <si>
    <t>XS0547796077</t>
  </si>
  <si>
    <t>XS0633025977</t>
  </si>
  <si>
    <t>XS0494953820</t>
  </si>
  <si>
    <t>XS0850057588</t>
  </si>
  <si>
    <t>XS0741137029</t>
  </si>
  <si>
    <t>XS0767977811</t>
  </si>
  <si>
    <t>XS0563306314</t>
  </si>
  <si>
    <t>XS0616431507</t>
  </si>
  <si>
    <t>XS0301945860</t>
  </si>
  <si>
    <t>XS0462999573</t>
  </si>
  <si>
    <t>XS0828012863</t>
  </si>
  <si>
    <t>FR0011157742</t>
  </si>
  <si>
    <t>Issue Date</t>
  </si>
  <si>
    <t>Z Spread</t>
  </si>
  <si>
    <t>Liquidity Cost Score</t>
  </si>
  <si>
    <t>Amount Outstanding</t>
  </si>
  <si>
    <t>XS0361024895</t>
  </si>
  <si>
    <t>XS0830380639</t>
  </si>
  <si>
    <t>BE6000183549</t>
  </si>
  <si>
    <t>XS0844529049</t>
  </si>
  <si>
    <t>FR0010870949</t>
  </si>
  <si>
    <t>FR0010948240</t>
  </si>
  <si>
    <t>FR0011342740</t>
  </si>
  <si>
    <t>XS0542522692</t>
  </si>
  <si>
    <t>XS0744125302</t>
  </si>
  <si>
    <t>FR0010962134</t>
  </si>
  <si>
    <t>FR0011064500</t>
  </si>
  <si>
    <t>XS0768454844</t>
  </si>
  <si>
    <t>GOVERNMENT_GUARANTEE</t>
  </si>
  <si>
    <t>XS0170386998</t>
  </si>
  <si>
    <t>XS0420401779</t>
  </si>
  <si>
    <t>XS0437957086</t>
  </si>
  <si>
    <t>XS0836260975</t>
  </si>
  <si>
    <t>XS0883560715</t>
  </si>
  <si>
    <t>XS0307791698</t>
  </si>
  <si>
    <t>XS0468425615</t>
  </si>
  <si>
    <t>XS0522407351</t>
  </si>
  <si>
    <t>XS0455542521</t>
  </si>
  <si>
    <t>XS0653885961</t>
  </si>
  <si>
    <t>CH0138773053</t>
  </si>
  <si>
    <t>XS0729046218</t>
  </si>
  <si>
    <t>XS0739933421</t>
  </si>
  <si>
    <t>XS0860596575</t>
  </si>
  <si>
    <t>FR0010967216</t>
  </si>
  <si>
    <t>FR0011361948</t>
  </si>
  <si>
    <t>FR0011437367</t>
  </si>
  <si>
    <t>XS0562852375</t>
  </si>
  <si>
    <t>XS0798334875</t>
  </si>
  <si>
    <t>XS0856595961</t>
  </si>
  <si>
    <t>XS0872705057</t>
  </si>
  <si>
    <t>XS0604380724</t>
  </si>
  <si>
    <t>XS0306772939</t>
  </si>
  <si>
    <t>XS0499243300</t>
  </si>
  <si>
    <t>XS0694766279</t>
  </si>
  <si>
    <t>XS0866278921</t>
  </si>
  <si>
    <t>DE000CZ226Y9</t>
  </si>
  <si>
    <t>DE000CZ40HY9</t>
  </si>
  <si>
    <t>FR0010893396</t>
  </si>
  <si>
    <t>FR0011215508</t>
  </si>
  <si>
    <t>XS0321334442</t>
  </si>
  <si>
    <t>CH0113987033</t>
  </si>
  <si>
    <t>DE000A1MLXN3</t>
  </si>
  <si>
    <t>DE000A1PGQY7</t>
  </si>
  <si>
    <t>DE000A1R0TN7</t>
  </si>
  <si>
    <t>XS0427582647</t>
  </si>
  <si>
    <t>FR0000473993</t>
  </si>
  <si>
    <t>FR0010737882</t>
  </si>
  <si>
    <t>FR0011119775</t>
  </si>
  <si>
    <t>FR0011225127</t>
  </si>
  <si>
    <t>XS0795872901</t>
  </si>
  <si>
    <t>XS0862941506</t>
  </si>
  <si>
    <t>XS0326230181</t>
  </si>
  <si>
    <t>XS0166179381</t>
  </si>
  <si>
    <t>XS0875796541</t>
  </si>
  <si>
    <t>XS0342783692</t>
  </si>
  <si>
    <t>XS0367001228</t>
  </si>
  <si>
    <t>FR0010660043</t>
  </si>
  <si>
    <t>XS0409749206</t>
  </si>
  <si>
    <t>CH0036172101</t>
  </si>
  <si>
    <t>CH0111174576</t>
  </si>
  <si>
    <t>FR0011001098</t>
  </si>
  <si>
    <t>XS0170343247</t>
  </si>
  <si>
    <t>XS0306647016</t>
  </si>
  <si>
    <t>XS0647288140</t>
  </si>
  <si>
    <t>XS0695401801</t>
  </si>
  <si>
    <t>CH0195757254</t>
  </si>
  <si>
    <t>XS0842659343</t>
  </si>
  <si>
    <t>FR0010212852</t>
  </si>
  <si>
    <t>FR0010853226</t>
  </si>
  <si>
    <t>BE0119012905</t>
  </si>
  <si>
    <t>XS0331141332</t>
  </si>
  <si>
    <t>XS0521000975</t>
  </si>
  <si>
    <t>XS0563739696</t>
  </si>
  <si>
    <t>XS0798555537</t>
  </si>
  <si>
    <t>XS0322977223</t>
  </si>
  <si>
    <t>XS0361244667</t>
  </si>
  <si>
    <t>XS0436928872</t>
  </si>
  <si>
    <t>XS0479541699</t>
  </si>
  <si>
    <t>XS0627188468</t>
  </si>
  <si>
    <t>XS0741942576</t>
  </si>
  <si>
    <t>XS0843300947</t>
  </si>
  <si>
    <t>XS0305188533</t>
  </si>
  <si>
    <t>XS0495973470</t>
  </si>
  <si>
    <t>XS0767815599</t>
  </si>
  <si>
    <t>CH0185843023</t>
  </si>
  <si>
    <t>XS0857215346</t>
  </si>
  <si>
    <t>FR0010678185</t>
  </si>
  <si>
    <t>FR0010709451</t>
  </si>
  <si>
    <t>FR0010721704</t>
  </si>
  <si>
    <t>FR0010952739</t>
  </si>
  <si>
    <t>CH0139756859</t>
  </si>
  <si>
    <t>FR0011261916</t>
  </si>
  <si>
    <t>FR0011289222</t>
  </si>
  <si>
    <t>XS0425251542</t>
  </si>
  <si>
    <t>XS0825829590</t>
  </si>
  <si>
    <t>XS0302868475</t>
  </si>
  <si>
    <t>XS0558893094</t>
  </si>
  <si>
    <t>CH0126434262</t>
  </si>
  <si>
    <t>XS0695461458</t>
  </si>
  <si>
    <t>FR0011391580</t>
  </si>
  <si>
    <t>XS0362224841</t>
  </si>
  <si>
    <t>XS0614190477</t>
  </si>
  <si>
    <t>XS0829209195</t>
  </si>
  <si>
    <t>XS0879869187</t>
  </si>
  <si>
    <t>XS0435179618</t>
  </si>
  <si>
    <t>XS0645669200</t>
  </si>
  <si>
    <t>XS0303396062</t>
  </si>
  <si>
    <t>XS0579847673</t>
  </si>
  <si>
    <t>XS0895722071</t>
  </si>
  <si>
    <t>XS0500187843</t>
  </si>
  <si>
    <t>XS0555977312</t>
  </si>
  <si>
    <t>XS0852993285</t>
  </si>
  <si>
    <t>XS0411850075</t>
  </si>
  <si>
    <t>XS0543354236</t>
  </si>
  <si>
    <t>XS0811124790</t>
  </si>
  <si>
    <t>XS0297699588</t>
  </si>
  <si>
    <t>XS0718526790</t>
  </si>
  <si>
    <t>XS0828235225</t>
  </si>
  <si>
    <t>XS0835302513</t>
  </si>
  <si>
    <t>XS0778434000</t>
  </si>
  <si>
    <t>XS0863116231</t>
  </si>
  <si>
    <t>XS0801356881</t>
  </si>
  <si>
    <t>XS0141704725</t>
  </si>
  <si>
    <t>XS0213972614</t>
  </si>
  <si>
    <t>XS0891393414</t>
  </si>
  <si>
    <t>FR0000483687</t>
  </si>
  <si>
    <t>FR0000471484</t>
  </si>
  <si>
    <t>XS0500397905</t>
  </si>
  <si>
    <t>XS0388021270</t>
  </si>
  <si>
    <t>NL0009054907</t>
  </si>
  <si>
    <t>XS0496481200</t>
  </si>
  <si>
    <t>XS0497707744</t>
  </si>
  <si>
    <t>XS0418995907</t>
  </si>
  <si>
    <t>XS0831370613</t>
  </si>
  <si>
    <t>XS0172851650</t>
  </si>
  <si>
    <t>XS0878010718</t>
  </si>
  <si>
    <t>FR0011355791</t>
  </si>
  <si>
    <t>XS0544546780</t>
  </si>
  <si>
    <t>XS0759014375</t>
  </si>
  <si>
    <t>XS0294547285</t>
  </si>
  <si>
    <t>DE000A1UDWM7</t>
  </si>
  <si>
    <t>XS0542607683</t>
  </si>
  <si>
    <t>XS0596704170</t>
  </si>
  <si>
    <t>XS0876828541</t>
  </si>
  <si>
    <t>XS0849677348</t>
  </si>
  <si>
    <t>XS0241946044</t>
  </si>
  <si>
    <t>XS0540187894</t>
  </si>
  <si>
    <t>XS0746276335</t>
  </si>
  <si>
    <t>XS0842214818</t>
  </si>
  <si>
    <t>XS0798788716</t>
  </si>
  <si>
    <t>XS0592627003</t>
  </si>
  <si>
    <t>CH0025739316</t>
  </si>
  <si>
    <t>XS0303256050</t>
  </si>
  <si>
    <t>XS0430265693</t>
  </si>
  <si>
    <t>XS0578264870</t>
  </si>
  <si>
    <t>XS0697395472</t>
  </si>
  <si>
    <t>XS0304031775</t>
  </si>
  <si>
    <t>XS0357891208</t>
  </si>
  <si>
    <t>XS0863482336</t>
  </si>
  <si>
    <t>XS0170239692</t>
  </si>
  <si>
    <t>XS0401891733</t>
  </si>
  <si>
    <t>FR0010261396</t>
  </si>
  <si>
    <t>FR0010918490</t>
  </si>
  <si>
    <t>FR0010878751</t>
  </si>
  <si>
    <t>FR0011182559</t>
  </si>
  <si>
    <t>FR0011365220</t>
  </si>
  <si>
    <t>XS0432619913</t>
  </si>
  <si>
    <t>XS0702452995</t>
  </si>
  <si>
    <t>XS0731681556</t>
  </si>
  <si>
    <t>XS0782708456</t>
  </si>
  <si>
    <t>XS0873793375</t>
  </si>
  <si>
    <t>CH0133090610</t>
  </si>
  <si>
    <t>CH0141835576</t>
  </si>
  <si>
    <t>Rating</t>
  </si>
  <si>
    <t>Index Rating</t>
  </si>
  <si>
    <t>Column Labels</t>
  </si>
  <si>
    <t>Row Labels</t>
  </si>
  <si>
    <t>Grand Total</t>
  </si>
  <si>
    <t>Banking Class</t>
  </si>
  <si>
    <t>#N/A</t>
  </si>
  <si>
    <t>NON BANK</t>
  </si>
  <si>
    <t xml:space="preserve"> </t>
  </si>
  <si>
    <t>Amount * Spread</t>
  </si>
  <si>
    <t>Sum of WA</t>
  </si>
  <si>
    <t>5Yr Spread Pick-Up</t>
  </si>
  <si>
    <t>Q2: Maturity Effect</t>
  </si>
  <si>
    <t>Q1: Banking vs. Non-Banking Industry</t>
  </si>
  <si>
    <t>Maturity Bracket</t>
  </si>
  <si>
    <t>3 - 4</t>
  </si>
  <si>
    <t>4 - 5</t>
  </si>
  <si>
    <t>5 - 6</t>
  </si>
  <si>
    <t>6 - 7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</si>
</sst>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&quot;$&quot;#,##0_);[Red]\(&quot;$&quot;#,##0\);&quot;-&quot;"/>
    <numFmt numFmtId="170" formatCode="_([$€-2]* #,##0.00_);_([$€-2]* \(#,##0.00\);_([$€-2]* &quot;-&quot;??_)"/>
    <numFmt numFmtId="171" formatCode="0.0000000"/>
    <numFmt numFmtId="172" formatCode="0.0_)\%;\(0.0\)\%;0.0_)\%;@_)_%"/>
    <numFmt numFmtId="173" formatCode="#,##0.0_)_%;\(#,##0.0\)_%;0.0_)_%;@_)_%"/>
    <numFmt numFmtId="174" formatCode="#,##0.0_);\(#,##0.0\)"/>
    <numFmt numFmtId="175" formatCode="#,##0.0_);\(#,##0.0\);#,##0.0_);@_)"/>
    <numFmt numFmtId="176" formatCode="&quot;$&quot;_(#,##0.00_);&quot;$&quot;\(#,##0.00\)"/>
    <numFmt numFmtId="177" formatCode="&quot;$&quot;_(#,##0.00_);&quot;$&quot;\(#,##0.00\);&quot;$&quot;_(0.00_);@_)"/>
    <numFmt numFmtId="178" formatCode="#,##0.00_);\(#,##0.00\);0.00_);@_)"/>
    <numFmt numFmtId="179" formatCode="\€_(#,##0.00_);\€\(#,##0.00\);\€_(0.00_);@_)"/>
    <numFmt numFmtId="180" formatCode="#,##0.0_)\x;\(#,##0.0\)\x"/>
    <numFmt numFmtId="181" formatCode="#,##0_)\x;\(#,##0\)\x;0_)\x;@_)_x"/>
    <numFmt numFmtId="182" formatCode="#,##0.0_)_x;\(#,##0.0\)_x"/>
    <numFmt numFmtId="183" formatCode="#,##0_)_x;\(#,##0\)_x;0_)_x;@_)_x"/>
    <numFmt numFmtId="184" formatCode="0.0_)\%;\(0.0\)\%"/>
    <numFmt numFmtId="185" formatCode="#,##0.0_)_%;\(#,##0.0\)_%"/>
    <numFmt numFmtId="186" formatCode="mm/dd/yyyy"/>
    <numFmt numFmtId="187" formatCode="#,##0;[Red]\(#,##0\)"/>
    <numFmt numFmtId="188" formatCode="&quot;Accruing&quot;;&quot;Coupon Due&quot;;&quot;Coupon Due&quot;"/>
    <numFmt numFmtId="189" formatCode="[$-409]d\-mmm\-yyyy;@"/>
    <numFmt numFmtId="190" formatCode="#.##%"/>
    <numFmt numFmtId="191" formatCode="0.00_);[Red]\(0.00\)"/>
    <numFmt numFmtId="192" formatCode="##,###,###_);[Red]\(##,###,##0\)"/>
    <numFmt numFmtId="193" formatCode="0.0"/>
    <numFmt numFmtId="194" formatCode="\£#,##0_);\(\£#,##0\)"/>
    <numFmt numFmtId="195" formatCode="0.000_)"/>
    <numFmt numFmtId="196" formatCode="&quot;$&quot;#,##0\ ;\(&quot;$&quot;#,##0\)"/>
    <numFmt numFmtId="197" formatCode="[$-409]m/d/yy\ h:mm\ AM/PM;@"/>
    <numFmt numFmtId="198" formatCode="&quot;$&quot;#,##0.00"/>
    <numFmt numFmtId="199" formatCode="0.000%"/>
    <numFmt numFmtId="200" formatCode="#,##0.0;#,##0.0"/>
    <numFmt numFmtId="201" formatCode="\+#,##0.00;\-#,##0.00"/>
    <numFmt numFmtId="202" formatCode="\¥#,##0_);\(\¥#,##0\)"/>
  </numFmts>
  <fonts count="1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10"/>
      <name val="–¾’©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ahoma"/>
      <family val="2"/>
    </font>
    <font>
      <sz val="11"/>
      <color indexed="20"/>
      <name val="Calibri"/>
      <family val="2"/>
    </font>
    <font>
      <b/>
      <sz val="10"/>
      <color indexed="9"/>
      <name val="MS Sans Serif"/>
      <family val="2"/>
    </font>
    <font>
      <sz val="10"/>
      <color indexed="8"/>
      <name val="Tms Rmn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8"/>
      <color indexed="9"/>
      <name val="Tahoma"/>
      <family val="2"/>
    </font>
    <font>
      <sz val="10"/>
      <color indexed="9"/>
      <name val="MS Sans Serif"/>
      <family val="2"/>
    </font>
    <font>
      <b/>
      <sz val="10"/>
      <name val="Times New Roman"/>
      <family val="1"/>
    </font>
    <font>
      <sz val="10"/>
      <name val="Tms Rmn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7"/>
      <name val="Palatino"/>
      <family val="1"/>
    </font>
    <font>
      <sz val="11"/>
      <color indexed="17"/>
      <name val="Calibri"/>
      <family val="2"/>
    </font>
    <font>
      <sz val="8"/>
      <name val="Arial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sz val="18"/>
      <name val="Helvetica-Black"/>
    </font>
    <font>
      <i/>
      <sz val="14"/>
      <name val="Palatino"/>
      <family val="1"/>
    </font>
    <font>
      <b/>
      <sz val="11"/>
      <color indexed="56"/>
      <name val="Calibri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i/>
      <sz val="10"/>
      <name val="Times New Roman"/>
      <family val="1"/>
    </font>
    <font>
      <b/>
      <sz val="8"/>
      <name val="MS Sans Serif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b/>
      <sz val="10"/>
      <name val="Times New Roman"/>
      <family val="1"/>
    </font>
    <font>
      <b/>
      <i/>
      <sz val="8"/>
      <name val="Times New Roman"/>
      <family val="1"/>
    </font>
    <font>
      <i/>
      <sz val="10"/>
      <name val="Arial"/>
      <family val="2"/>
    </font>
    <font>
      <sz val="10"/>
      <color indexed="9"/>
      <name val="Arial"/>
      <family val="2"/>
    </font>
    <font>
      <b/>
      <sz val="8"/>
      <color indexed="11"/>
      <name val="MS Sans Serif"/>
      <family val="2"/>
    </font>
    <font>
      <b/>
      <sz val="1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b/>
      <i/>
      <sz val="20"/>
      <name val="Arial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color indexed="8"/>
      <name val="Arial"/>
      <family val="2"/>
    </font>
    <font>
      <b/>
      <sz val="8"/>
      <name val="Times New Roman"/>
      <family val="1"/>
    </font>
    <font>
      <sz val="11"/>
      <color indexed="10"/>
      <name val="Calibri"/>
      <family val="2"/>
    </font>
    <font>
      <i/>
      <sz val="10"/>
      <name val="Arial"/>
      <family val="2"/>
    </font>
    <font>
      <sz val="8"/>
      <color indexed="16"/>
      <name val="Helv"/>
    </font>
    <font>
      <sz val="12"/>
      <name val="Arial"/>
      <family val="2"/>
    </font>
    <font>
      <sz val="8"/>
      <color indexed="12"/>
      <name val="Helv"/>
    </font>
    <font>
      <sz val="10"/>
      <color indexed="10"/>
      <name val="MS Sans Serif"/>
      <family val="2"/>
    </font>
    <font>
      <sz val="10"/>
      <name val="Palatino"/>
      <family val="1"/>
    </font>
    <font>
      <u val="singleAccounting"/>
      <sz val="10"/>
      <name val="Arial"/>
      <family val="2"/>
    </font>
    <font>
      <b/>
      <sz val="8"/>
      <color indexed="15"/>
      <name val="ZapfDingbats"/>
      <family val="5"/>
      <charset val="2"/>
    </font>
    <font>
      <sz val="10"/>
      <name val="Helv"/>
    </font>
    <font>
      <sz val="11"/>
      <name val="Tms Rmn"/>
      <family val="1"/>
    </font>
    <font>
      <i/>
      <sz val="6"/>
      <name val="Helv"/>
    </font>
    <font>
      <sz val="10"/>
      <name val="Tahoma"/>
      <family val="2"/>
    </font>
    <font>
      <b/>
      <sz val="16"/>
      <color indexed="16"/>
      <name val="Helv"/>
    </font>
    <font>
      <u val="doubleAccounting"/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10"/>
      <name val="Palatino"/>
      <family val="1"/>
    </font>
    <font>
      <sz val="8"/>
      <color indexed="17"/>
      <name val="Arial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b/>
      <i/>
      <sz val="9"/>
      <color indexed="16"/>
      <name val="Verdana"/>
      <family val="2"/>
    </font>
    <font>
      <sz val="8"/>
      <color indexed="12"/>
      <name val="Tahoma"/>
      <family val="2"/>
    </font>
    <font>
      <b/>
      <sz val="9"/>
      <color indexed="9"/>
      <name val="Verdana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sz val="8"/>
      <color indexed="8"/>
      <name val="Helv"/>
    </font>
    <font>
      <sz val="8"/>
      <color indexed="18"/>
      <name val="Arial"/>
      <family val="2"/>
    </font>
    <font>
      <sz val="10"/>
      <color indexed="8"/>
      <name val="Arial"/>
      <family val="2"/>
    </font>
    <font>
      <i/>
      <sz val="10"/>
      <name val="Helv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i/>
      <sz val="8"/>
      <name val="Helv"/>
    </font>
    <font>
      <sz val="8"/>
      <color indexed="10"/>
      <name val="Helv"/>
    </font>
    <font>
      <sz val="8"/>
      <color indexed="18"/>
      <name val="Helvetica"/>
      <family val="2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4"/>
      <name val="Palatino"/>
      <family val="1"/>
    </font>
    <font>
      <b/>
      <sz val="12"/>
      <name val="Palatino"/>
      <family val="1"/>
    </font>
    <font>
      <sz val="12"/>
      <name val="Times New Roman"/>
      <family val="1"/>
    </font>
    <font>
      <b/>
      <sz val="20"/>
      <name val="Palatino"/>
      <family val="1"/>
    </font>
    <font>
      <sz val="8"/>
      <name val="Helv"/>
    </font>
    <font>
      <u/>
      <sz val="10"/>
      <name val="Arial"/>
      <family val="2"/>
    </font>
    <font>
      <sz val="11"/>
      <color rgb="FF000000"/>
      <name val="Calibri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10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3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2"/>
        <bgColor indexed="1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55">
    <xf numFmtId="0" fontId="0" fillId="0" borderId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4" fontId="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6" fontId="3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32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9" fontId="6" fillId="0" borderId="0" applyFon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8" fillId="0" borderId="0" applyNumberForma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6" fillId="2" borderId="0" applyNumberFormat="0" applyFont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0" fontId="3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6" fillId="0" borderId="0" applyFont="0" applyFill="0" applyBorder="0" applyProtection="0">
      <alignment horizontal="right"/>
    </xf>
    <xf numFmtId="183" fontId="6" fillId="0" borderId="0" applyFont="0" applyFill="0" applyBorder="0" applyProtection="0">
      <alignment horizontal="righ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4" fontId="3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9" fillId="0" borderId="0" applyNumberFormat="0" applyFill="0" applyBorder="0" applyProtection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0" fillId="0" borderId="1" applyNumberFormat="0" applyFill="0" applyAlignment="0" applyProtection="0"/>
    <xf numFmtId="0" fontId="11" fillId="0" borderId="2" applyNumberFormat="0" applyFill="0" applyProtection="0">
      <alignment horizontal="center"/>
    </xf>
    <xf numFmtId="0" fontId="11" fillId="0" borderId="0" applyNumberFormat="0" applyFill="0" applyBorder="0" applyProtection="0">
      <alignment horizontal="left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12" fillId="0" borderId="0" applyNumberFormat="0" applyFill="0" applyBorder="0" applyProtection="0">
      <alignment horizontal="centerContinuous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68" fillId="0" borderId="3" applyNumberFormat="0" applyFill="0" applyAlignment="0" applyProtection="0">
      <alignment horizontal="left"/>
    </xf>
    <xf numFmtId="0" fontId="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">
      <protection hidden="1"/>
    </xf>
    <xf numFmtId="0" fontId="71" fillId="21" borderId="0" applyAlignment="0"/>
    <xf numFmtId="0" fontId="16" fillId="22" borderId="0" applyNumberFormat="0" applyFont="0" applyBorder="0" applyAlignment="0"/>
    <xf numFmtId="0" fontId="17" fillId="4" borderId="0" applyNumberFormat="0" applyBorder="0" applyAlignment="0" applyProtection="0"/>
    <xf numFmtId="0" fontId="18" fillId="23" borderId="0" applyNumberFormat="0" applyBorder="0">
      <alignment horizontal="left"/>
    </xf>
    <xf numFmtId="0" fontId="19" fillId="0" borderId="0" applyNumberFormat="0" applyFill="0" applyBorder="0" applyAlignment="0" applyProtection="0"/>
    <xf numFmtId="169" fontId="20" fillId="0" borderId="0" applyFont="0" applyFill="0" applyBorder="0" applyAlignment="0" applyProtection="0"/>
    <xf numFmtId="0" fontId="72" fillId="24" borderId="0" applyNumberFormat="0" applyFont="0" applyBorder="0" applyAlignment="0" applyProtection="0">
      <alignment horizontal="center"/>
    </xf>
    <xf numFmtId="194" fontId="73" fillId="0" borderId="0" applyFont="0" applyFill="0" applyBorder="0" applyAlignment="0" applyProtection="0"/>
    <xf numFmtId="0" fontId="74" fillId="0" borderId="0">
      <alignment horizontal="right"/>
    </xf>
    <xf numFmtId="0" fontId="21" fillId="25" borderId="4" applyNumberFormat="0" applyAlignment="0" applyProtection="0"/>
    <xf numFmtId="0" fontId="22" fillId="26" borderId="5" applyNumberFormat="0" applyAlignment="0" applyProtection="0"/>
    <xf numFmtId="0" fontId="75" fillId="0" borderId="3" applyNumberFormat="0" applyBorder="0" applyAlignment="0" applyProtection="0">
      <alignment horizontal="left"/>
    </xf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0" fontId="23" fillId="0" borderId="0" applyFont="0" applyFill="0" applyBorder="0" applyAlignment="0" applyProtection="0">
      <alignment horizontal="right"/>
    </xf>
    <xf numFmtId="0" fontId="23" fillId="0" borderId="0" applyFont="0" applyFill="0" applyBorder="0" applyAlignment="0" applyProtection="0">
      <alignment horizontal="right"/>
    </xf>
    <xf numFmtId="3" fontId="7" fillId="0" borderId="0" applyFont="0" applyFill="0" applyBorder="0" applyAlignment="0" applyProtection="0"/>
    <xf numFmtId="0" fontId="77" fillId="0" borderId="0"/>
    <xf numFmtId="3" fontId="7" fillId="27" borderId="0">
      <alignment horizontal="left" vertical="top" wrapText="1"/>
    </xf>
    <xf numFmtId="189" fontId="7" fillId="27" borderId="0">
      <alignment horizontal="left"/>
    </xf>
    <xf numFmtId="3" fontId="78" fillId="27" borderId="0">
      <alignment horizontal="left" vertical="top" wrapText="1"/>
    </xf>
    <xf numFmtId="0" fontId="5" fillId="27" borderId="0">
      <alignment horizontal="center"/>
    </xf>
    <xf numFmtId="10" fontId="3" fillId="0" borderId="0"/>
    <xf numFmtId="10" fontId="7" fillId="0" borderId="0"/>
    <xf numFmtId="10" fontId="7" fillId="0" borderId="0"/>
    <xf numFmtId="0" fontId="24" fillId="28" borderId="0" applyNumberFormat="0" applyFont="0" applyBorder="0" applyAlignment="0"/>
    <xf numFmtId="0" fontId="23" fillId="0" borderId="0" applyFont="0" applyFill="0" applyBorder="0" applyAlignment="0" applyProtection="0">
      <alignment horizontal="right"/>
    </xf>
    <xf numFmtId="0" fontId="23" fillId="0" borderId="0" applyFont="0" applyFill="0" applyBorder="0" applyAlignment="0" applyProtection="0">
      <alignment horizontal="right"/>
    </xf>
    <xf numFmtId="196" fontId="7" fillId="0" borderId="0" applyFont="0" applyFill="0" applyBorder="0" applyAlignment="0" applyProtection="0"/>
    <xf numFmtId="0" fontId="25" fillId="0" borderId="0" applyNumberFormat="0" applyBorder="0">
      <alignment horizontal="center"/>
    </xf>
    <xf numFmtId="0" fontId="79" fillId="0" borderId="0">
      <alignment horizontal="right"/>
    </xf>
    <xf numFmtId="0" fontId="7" fillId="22" borderId="6" applyBorder="0" applyProtection="0">
      <alignment horizontal="center"/>
    </xf>
    <xf numFmtId="14" fontId="26" fillId="0" borderId="0"/>
    <xf numFmtId="0" fontId="23" fillId="0" borderId="0" applyFont="0" applyFill="0" applyBorder="0" applyAlignment="0" applyProtection="0"/>
    <xf numFmtId="14" fontId="26" fillId="0" borderId="0"/>
    <xf numFmtId="14" fontId="3" fillId="0" borderId="0"/>
    <xf numFmtId="14" fontId="7" fillId="0" borderId="0"/>
    <xf numFmtId="14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1" borderId="7"/>
    <xf numFmtId="0" fontId="23" fillId="0" borderId="8" applyNumberFormat="0" applyFont="0" applyFill="0" applyAlignment="0" applyProtection="0"/>
    <xf numFmtId="164" fontId="80" fillId="0" borderId="0" applyFill="0" applyBorder="0" applyAlignment="0" applyProtection="0"/>
    <xf numFmtId="0" fontId="81" fillId="29" borderId="9" applyBorder="0">
      <alignment horizontal="center"/>
      <protection locked="0"/>
    </xf>
    <xf numFmtId="168" fontId="3" fillId="0" borderId="0">
      <alignment horizontal="right"/>
    </xf>
    <xf numFmtId="168" fontId="7" fillId="0" borderId="0">
      <alignment horizontal="right"/>
    </xf>
    <xf numFmtId="168" fontId="7" fillId="0" borderId="0">
      <alignment horizontal="right"/>
    </xf>
    <xf numFmtId="1" fontId="3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" fontId="3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71" fontId="3" fillId="0" borderId="0">
      <alignment horizontal="right"/>
    </xf>
    <xf numFmtId="171" fontId="7" fillId="0" borderId="0">
      <alignment horizontal="right"/>
    </xf>
    <xf numFmtId="171" fontId="7" fillId="0" borderId="0">
      <alignment horizontal="right"/>
    </xf>
    <xf numFmtId="49" fontId="3" fillId="0" borderId="0">
      <alignment horizontal="left"/>
    </xf>
    <xf numFmtId="49" fontId="7" fillId="0" borderId="0">
      <alignment horizontal="left"/>
    </xf>
    <xf numFmtId="49" fontId="7" fillId="0" borderId="0">
      <alignment horizontal="left"/>
    </xf>
    <xf numFmtId="49" fontId="3" fillId="0" borderId="0">
      <alignment horizontal="right"/>
    </xf>
    <xf numFmtId="49" fontId="7" fillId="0" borderId="0">
      <alignment horizontal="right"/>
    </xf>
    <xf numFmtId="49" fontId="7" fillId="0" borderId="0">
      <alignment horizontal="right"/>
    </xf>
    <xf numFmtId="186" fontId="3" fillId="0" borderId="0">
      <alignment horizontal="left"/>
    </xf>
    <xf numFmtId="186" fontId="7" fillId="0" borderId="0">
      <alignment horizontal="left"/>
    </xf>
    <xf numFmtId="186" fontId="7" fillId="0" borderId="0">
      <alignment horizontal="left"/>
    </xf>
    <xf numFmtId="0" fontId="81" fillId="30" borderId="10" applyBorder="0" applyProtection="0">
      <alignment horizontal="center"/>
    </xf>
    <xf numFmtId="0" fontId="82" fillId="29" borderId="7">
      <protection locked="0"/>
    </xf>
    <xf numFmtId="0" fontId="82" fillId="30" borderId="7">
      <protection hidden="1"/>
    </xf>
    <xf numFmtId="170" fontId="3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38" fontId="29" fillId="0" borderId="0"/>
    <xf numFmtId="2" fontId="7" fillId="0" borderId="0" applyFont="0" applyFill="0" applyBorder="0" applyAlignment="0" applyProtection="0"/>
    <xf numFmtId="0" fontId="30" fillId="0" borderId="0" applyFill="0" applyBorder="0" applyProtection="0">
      <alignment horizontal="left"/>
    </xf>
    <xf numFmtId="0" fontId="83" fillId="0" borderId="0" applyNumberFormat="0" applyFill="0" applyBorder="0" applyAlignment="0" applyProtection="0"/>
    <xf numFmtId="0" fontId="31" fillId="5" borderId="0" applyNumberFormat="0" applyBorder="0" applyAlignment="0" applyProtection="0"/>
    <xf numFmtId="38" fontId="32" fillId="22" borderId="0" applyNumberFormat="0" applyBorder="0" applyAlignment="0" applyProtection="0"/>
    <xf numFmtId="38" fontId="4" fillId="22" borderId="0" applyNumberFormat="0" applyBorder="0" applyAlignment="0" applyProtection="0"/>
    <xf numFmtId="38" fontId="4" fillId="22" borderId="0" applyNumberFormat="0" applyBorder="0" applyAlignment="0" applyProtection="0"/>
    <xf numFmtId="0" fontId="5" fillId="31" borderId="11" applyAlignment="0" applyProtection="0"/>
    <xf numFmtId="0" fontId="23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12" applyNumberFormat="0" applyFill="0" applyAlignment="0" applyProtection="0"/>
    <xf numFmtId="0" fontId="35" fillId="0" borderId="0" applyProtection="0">
      <alignment horizontal="left"/>
    </xf>
    <xf numFmtId="0" fontId="36" fillId="0" borderId="0" applyProtection="0">
      <alignment horizontal="left"/>
    </xf>
    <xf numFmtId="0" fontId="37" fillId="0" borderId="0" applyNumberFormat="0" applyFill="0" applyBorder="0" applyAlignment="0" applyProtection="0"/>
    <xf numFmtId="37" fontId="38" fillId="0" borderId="0"/>
    <xf numFmtId="37" fontId="5" fillId="0" borderId="0"/>
    <xf numFmtId="37" fontId="5" fillId="0" borderId="0"/>
    <xf numFmtId="0" fontId="3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191" fontId="3" fillId="0" borderId="0"/>
    <xf numFmtId="191" fontId="7" fillId="0" borderId="0"/>
    <xf numFmtId="191" fontId="7" fillId="0" borderId="0"/>
    <xf numFmtId="192" fontId="3" fillId="0" borderId="0"/>
    <xf numFmtId="192" fontId="7" fillId="0" borderId="0"/>
    <xf numFmtId="192" fontId="7" fillId="0" borderId="0"/>
    <xf numFmtId="0" fontId="84" fillId="0" borderId="0"/>
    <xf numFmtId="0" fontId="85" fillId="32" borderId="0" applyNumberFormat="0" applyBorder="0">
      <alignment horizontal="right" vertical="center"/>
    </xf>
    <xf numFmtId="19" fontId="85" fillId="32" borderId="14" applyNumberFormat="0" applyBorder="0">
      <alignment horizontal="left" vertical="center"/>
    </xf>
    <xf numFmtId="2" fontId="86" fillId="33" borderId="0">
      <alignment horizontal="center" vertical="center"/>
    </xf>
    <xf numFmtId="2" fontId="86" fillId="33" borderId="15" applyBorder="0">
      <alignment horizontal="left" vertical="center"/>
    </xf>
    <xf numFmtId="0" fontId="85" fillId="32" borderId="0">
      <alignment horizontal="right" vertical="center"/>
    </xf>
    <xf numFmtId="19" fontId="67" fillId="32" borderId="16" applyNumberFormat="0" applyBorder="0">
      <alignment horizontal="left" vertical="center" indent="1"/>
    </xf>
    <xf numFmtId="19" fontId="51" fillId="32" borderId="16" applyNumberFormat="0" applyBorder="0">
      <alignment horizontal="left" vertical="center" indent="1"/>
    </xf>
    <xf numFmtId="19" fontId="51" fillId="32" borderId="16" applyNumberFormat="0" applyBorder="0">
      <alignment horizontal="left" vertical="center" indent="1"/>
    </xf>
    <xf numFmtId="2" fontId="87" fillId="33" borderId="17" applyBorder="0">
      <alignment horizontal="left" vertical="center" indent="1"/>
    </xf>
    <xf numFmtId="2" fontId="87" fillId="33" borderId="18" applyBorder="0">
      <alignment horizontal="center" vertical="center"/>
    </xf>
    <xf numFmtId="0" fontId="39" fillId="0" borderId="0" applyNumberFormat="0" applyFill="0" applyBorder="0" applyAlignment="0">
      <protection locked="0"/>
    </xf>
    <xf numFmtId="10" fontId="32" fillId="34" borderId="7" applyNumberFormat="0" applyBorder="0" applyAlignment="0" applyProtection="0"/>
    <xf numFmtId="10" fontId="4" fillId="34" borderId="7" applyNumberFormat="0" applyBorder="0" applyAlignment="0" applyProtection="0"/>
    <xf numFmtId="10" fontId="4" fillId="34" borderId="7" applyNumberFormat="0" applyBorder="0" applyAlignment="0" applyProtection="0"/>
    <xf numFmtId="0" fontId="88" fillId="27" borderId="0" applyNumberFormat="0" applyBorder="0" applyAlignment="0">
      <protection locked="0"/>
    </xf>
    <xf numFmtId="2" fontId="7" fillId="35" borderId="19" applyBorder="0">
      <alignment horizontal="left" vertical="center" indent="1"/>
    </xf>
    <xf numFmtId="0" fontId="7" fillId="35" borderId="0">
      <alignment horizontal="right" vertical="center"/>
    </xf>
    <xf numFmtId="2" fontId="7" fillId="35" borderId="14" applyNumberFormat="0" applyBorder="0">
      <alignment horizontal="right" vertical="center"/>
    </xf>
    <xf numFmtId="2" fontId="89" fillId="36" borderId="16" applyBorder="0">
      <alignment horizontal="left" vertical="center" indent="1"/>
    </xf>
    <xf numFmtId="2" fontId="89" fillId="36" borderId="0">
      <alignment horizontal="right" vertical="center"/>
    </xf>
    <xf numFmtId="2" fontId="89" fillId="36" borderId="15" applyBorder="0">
      <alignment horizontal="left" vertical="center"/>
    </xf>
    <xf numFmtId="2" fontId="89" fillId="36" borderId="20" applyBorder="0">
      <alignment horizontal="center" vertical="center"/>
    </xf>
    <xf numFmtId="19" fontId="67" fillId="37" borderId="21" applyNumberFormat="0" applyBorder="0">
      <alignment horizontal="left" vertical="center"/>
    </xf>
    <xf numFmtId="19" fontId="51" fillId="37" borderId="21" applyNumberFormat="0" applyBorder="0">
      <alignment horizontal="left" vertical="center"/>
    </xf>
    <xf numFmtId="19" fontId="51" fillId="37" borderId="21" applyNumberFormat="0" applyBorder="0">
      <alignment horizontal="left" vertical="center"/>
    </xf>
    <xf numFmtId="15" fontId="67" fillId="37" borderId="18" applyNumberFormat="0" applyBorder="0">
      <alignment horizontal="right" vertical="center"/>
    </xf>
    <xf numFmtId="15" fontId="51" fillId="37" borderId="18" applyNumberFormat="0" applyBorder="0">
      <alignment horizontal="right" vertical="center"/>
    </xf>
    <xf numFmtId="15" fontId="51" fillId="37" borderId="18" applyNumberFormat="0" applyBorder="0">
      <alignment horizontal="right" vertical="center"/>
    </xf>
    <xf numFmtId="19" fontId="67" fillId="37" borderId="22" applyNumberFormat="0" applyBorder="0">
      <alignment horizontal="right" vertical="center"/>
    </xf>
    <xf numFmtId="19" fontId="51" fillId="37" borderId="22" applyNumberFormat="0" applyBorder="0">
      <alignment horizontal="right" vertical="center"/>
    </xf>
    <xf numFmtId="19" fontId="51" fillId="37" borderId="22" applyNumberFormat="0" applyBorder="0">
      <alignment horizontal="right" vertical="center"/>
    </xf>
    <xf numFmtId="2" fontId="87" fillId="38" borderId="23" applyBorder="0">
      <alignment horizontal="left" vertical="center" indent="1"/>
    </xf>
    <xf numFmtId="2" fontId="87" fillId="38" borderId="15" applyNumberFormat="0">
      <alignment horizontal="center" vertical="center"/>
    </xf>
    <xf numFmtId="2" fontId="87" fillId="38" borderId="15" applyNumberFormat="0" applyBorder="0">
      <alignment horizontal="left" vertical="center"/>
    </xf>
    <xf numFmtId="2" fontId="7" fillId="39" borderId="22" applyNumberFormat="0" applyBorder="0">
      <alignment horizontal="right" vertical="center"/>
    </xf>
    <xf numFmtId="0" fontId="40" fillId="0" borderId="0"/>
    <xf numFmtId="0" fontId="90" fillId="0" borderId="3" applyNumberFormat="0" applyFill="0" applyBorder="0" applyAlignment="0" applyProtection="0"/>
    <xf numFmtId="0" fontId="41" fillId="0" borderId="0" applyNumberFormat="0" applyFill="0" applyBorder="0">
      <alignment horizontal="right"/>
    </xf>
    <xf numFmtId="38" fontId="29" fillId="0" borderId="0">
      <alignment horizontal="right"/>
    </xf>
    <xf numFmtId="0" fontId="42" fillId="0" borderId="24" applyNumberFormat="0" applyFill="0" applyAlignment="0" applyProtection="0"/>
    <xf numFmtId="0" fontId="91" fillId="0" borderId="20"/>
    <xf numFmtId="0" fontId="62" fillId="0" borderId="20"/>
    <xf numFmtId="0" fontId="62" fillId="0" borderId="20"/>
    <xf numFmtId="0" fontId="4" fillId="0" borderId="0"/>
    <xf numFmtId="0" fontId="92" fillId="0" borderId="3">
      <alignment horizontal="left"/>
      <protection locked="0"/>
    </xf>
    <xf numFmtId="0" fontId="63" fillId="40" borderId="7">
      <alignment horizontal="center"/>
    </xf>
    <xf numFmtId="0" fontId="32" fillId="22" borderId="0" applyNumberFormat="0"/>
    <xf numFmtId="0" fontId="4" fillId="22" borderId="0" applyNumberFormat="0"/>
    <xf numFmtId="0" fontId="4" fillId="22" borderId="0" applyNumberFormat="0"/>
    <xf numFmtId="0" fontId="32" fillId="0" borderId="0"/>
    <xf numFmtId="0" fontId="4" fillId="0" borderId="0"/>
    <xf numFmtId="0" fontId="4" fillId="0" borderId="0"/>
    <xf numFmtId="0" fontId="93" fillId="0" borderId="25">
      <alignment horizontal="left"/>
    </xf>
    <xf numFmtId="0" fontId="94" fillId="0" borderId="26">
      <alignment horizontal="center"/>
    </xf>
    <xf numFmtId="41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7" fillId="27" borderId="7">
      <alignment vertical="top"/>
    </xf>
    <xf numFmtId="14" fontId="7" fillId="27" borderId="7">
      <alignment vertical="top"/>
    </xf>
    <xf numFmtId="197" fontId="7" fillId="27" borderId="7">
      <alignment vertical="top"/>
    </xf>
    <xf numFmtId="4" fontId="63" fillId="38" borderId="7">
      <alignment vertical="top"/>
    </xf>
    <xf numFmtId="198" fontId="63" fillId="38" borderId="7">
      <alignment vertical="top"/>
    </xf>
    <xf numFmtId="0" fontId="23" fillId="0" borderId="0" applyFont="0" applyFill="0" applyBorder="0" applyAlignment="0" applyProtection="0">
      <alignment horizontal="right"/>
    </xf>
    <xf numFmtId="0" fontId="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3" fillId="2" borderId="0" applyNumberFormat="0" applyBorder="0" applyAlignment="0" applyProtection="0"/>
    <xf numFmtId="0" fontId="44" fillId="22" borderId="27" applyNumberFormat="0" applyFont="0" applyFill="0" applyAlignment="0" applyProtection="0">
      <alignment horizontal="center"/>
    </xf>
    <xf numFmtId="0" fontId="7" fillId="0" borderId="0" applyNumberFormat="0" applyFont="0" applyFill="0" applyBorder="0" applyAlignment="0"/>
    <xf numFmtId="187" fontId="27" fillId="0" borderId="0"/>
    <xf numFmtId="188" fontId="45" fillId="0" borderId="0"/>
    <xf numFmtId="188" fontId="20" fillId="0" borderId="0"/>
    <xf numFmtId="188" fontId="20" fillId="0" borderId="0"/>
    <xf numFmtId="0" fontId="7" fillId="0" borderId="0"/>
    <xf numFmtId="0" fontId="46" fillId="0" borderId="0"/>
    <xf numFmtId="0" fontId="7" fillId="41" borderId="28" applyNumberFormat="0" applyFont="0" applyAlignment="0" applyProtection="0"/>
    <xf numFmtId="0" fontId="95" fillId="0" borderId="3" applyNumberFormat="0" applyFill="0" applyBorder="0" applyAlignment="0" applyProtection="0">
      <alignment horizontal="left"/>
      <protection locked="0"/>
    </xf>
    <xf numFmtId="37" fontId="3" fillId="0" borderId="0"/>
    <xf numFmtId="37" fontId="7" fillId="0" borderId="0"/>
    <xf numFmtId="37" fontId="7" fillId="0" borderId="0"/>
    <xf numFmtId="0" fontId="5" fillId="42" borderId="29" applyNumberFormat="0" applyBorder="0">
      <alignment horizontal="left" vertical="center"/>
    </xf>
    <xf numFmtId="2" fontId="5" fillId="42" borderId="15" applyNumberFormat="0" applyBorder="0">
      <alignment horizontal="left" vertical="center"/>
    </xf>
    <xf numFmtId="2" fontId="89" fillId="36" borderId="30" applyNumberFormat="0" applyBorder="0">
      <alignment horizontal="left" vertical="center"/>
    </xf>
    <xf numFmtId="2" fontId="89" fillId="36" borderId="15" applyNumberFormat="0" applyBorder="0">
      <alignment horizontal="left" vertical="center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6" fillId="43" borderId="31" applyNumberFormat="0" applyBorder="0" applyAlignment="0">
      <alignment horizontal="center"/>
      <protection hidden="1"/>
    </xf>
    <xf numFmtId="0" fontId="97" fillId="0" borderId="31" applyNumberFormat="0" applyBorder="0" applyAlignment="0">
      <alignment horizontal="center"/>
      <protection locked="0"/>
    </xf>
    <xf numFmtId="0" fontId="47" fillId="25" borderId="32" applyNumberFormat="0" applyAlignment="0" applyProtection="0"/>
    <xf numFmtId="19" fontId="7" fillId="44" borderId="3" applyNumberFormat="0" applyBorder="0">
      <alignment horizontal="left" vertical="center" indent="1"/>
    </xf>
    <xf numFmtId="0" fontId="7" fillId="44" borderId="0">
      <alignment horizontal="right" vertical="center"/>
    </xf>
    <xf numFmtId="19" fontId="7" fillId="44" borderId="22" applyNumberFormat="0" applyBorder="0">
      <alignment horizontal="right" vertical="center"/>
    </xf>
    <xf numFmtId="2" fontId="98" fillId="45" borderId="17" applyBorder="0">
      <alignment horizontal="left" vertical="center" indent="1"/>
    </xf>
    <xf numFmtId="2" fontId="98" fillId="45" borderId="0">
      <alignment horizontal="center" vertical="center"/>
    </xf>
    <xf numFmtId="2" fontId="98" fillId="45" borderId="33">
      <alignment horizontal="left" vertical="center"/>
    </xf>
    <xf numFmtId="1" fontId="48" fillId="0" borderId="0" applyProtection="0">
      <alignment horizontal="right" vertical="center"/>
    </xf>
    <xf numFmtId="0" fontId="99" fillId="46" borderId="20">
      <alignment horizontal="center"/>
    </xf>
    <xf numFmtId="0" fontId="49" fillId="0" borderId="34" applyNumberFormat="0" applyAlignment="0" applyProtection="0"/>
    <xf numFmtId="0" fontId="26" fillId="0" borderId="34" applyNumberFormat="0" applyAlignment="0" applyProtection="0"/>
    <xf numFmtId="0" fontId="26" fillId="0" borderId="34" applyNumberFormat="0" applyAlignment="0" applyProtection="0"/>
    <xf numFmtId="0" fontId="20" fillId="29" borderId="0" applyNumberFormat="0" applyFont="0" applyBorder="0" applyAlignment="0" applyProtection="0"/>
    <xf numFmtId="0" fontId="32" fillId="47" borderId="3" applyNumberFormat="0" applyFont="0" applyBorder="0" applyAlignment="0" applyProtection="0">
      <alignment horizontal="center"/>
    </xf>
    <xf numFmtId="0" fontId="4" fillId="47" borderId="3" applyNumberFormat="0" applyFont="0" applyBorder="0" applyAlignment="0" applyProtection="0">
      <alignment horizontal="center"/>
    </xf>
    <xf numFmtId="0" fontId="4" fillId="47" borderId="3" applyNumberFormat="0" applyFont="0" applyBorder="0" applyAlignment="0" applyProtection="0">
      <alignment horizontal="center"/>
    </xf>
    <xf numFmtId="0" fontId="32" fillId="48" borderId="3" applyNumberFormat="0" applyFont="0" applyBorder="0" applyAlignment="0" applyProtection="0">
      <alignment horizontal="center"/>
    </xf>
    <xf numFmtId="0" fontId="4" fillId="48" borderId="3" applyNumberFormat="0" applyFont="0" applyBorder="0" applyAlignment="0" applyProtection="0">
      <alignment horizontal="center"/>
    </xf>
    <xf numFmtId="0" fontId="4" fillId="48" borderId="3" applyNumberFormat="0" applyFont="0" applyBorder="0" applyAlignment="0" applyProtection="0">
      <alignment horizontal="center"/>
    </xf>
    <xf numFmtId="0" fontId="20" fillId="0" borderId="35" applyNumberFormat="0" applyAlignment="0" applyProtection="0"/>
    <xf numFmtId="0" fontId="20" fillId="0" borderId="36" applyNumberFormat="0" applyAlignment="0" applyProtection="0"/>
    <xf numFmtId="0" fontId="49" fillId="0" borderId="37" applyNumberFormat="0" applyAlignment="0" applyProtection="0"/>
    <xf numFmtId="0" fontId="26" fillId="0" borderId="37" applyNumberFormat="0" applyAlignment="0" applyProtection="0"/>
    <xf numFmtId="0" fontId="26" fillId="0" borderId="37" applyNumberFormat="0" applyAlignment="0" applyProtection="0"/>
    <xf numFmtId="10" fontId="3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100" fillId="49" borderId="0" applyNumberFormat="0" applyBorder="0">
      <alignment horizontal="right" vertical="center"/>
    </xf>
    <xf numFmtId="199" fontId="100" fillId="49" borderId="0" applyNumberFormat="0" applyBorder="0">
      <alignment horizontal="right" vertical="center"/>
    </xf>
    <xf numFmtId="0" fontId="101" fillId="50" borderId="20" applyNumberFormat="0">
      <alignment horizontal="center" vertical="center"/>
    </xf>
    <xf numFmtId="0" fontId="101" fillId="50" borderId="0" applyNumberFormat="0" applyBorder="0">
      <alignment horizontal="left" vertical="center" indent="1"/>
    </xf>
    <xf numFmtId="0" fontId="102" fillId="0" borderId="17" applyBorder="0"/>
    <xf numFmtId="0" fontId="103" fillId="0" borderId="0"/>
    <xf numFmtId="3" fontId="104" fillId="0" borderId="38">
      <alignment horizontal="center"/>
      <protection locked="0"/>
    </xf>
    <xf numFmtId="200" fontId="105" fillId="51" borderId="0">
      <alignment horizontal="center" vertical="center"/>
    </xf>
    <xf numFmtId="38" fontId="50" fillId="0" borderId="0">
      <alignment horizontal="center"/>
    </xf>
    <xf numFmtId="0" fontId="27" fillId="0" borderId="39"/>
    <xf numFmtId="189" fontId="4" fillId="0" borderId="33" applyFont="0" applyFill="0" applyBorder="0" applyAlignment="0" applyProtection="0"/>
    <xf numFmtId="164" fontId="73" fillId="0" borderId="0" applyFill="0" applyBorder="0" applyAlignment="0" applyProtection="0"/>
    <xf numFmtId="201" fontId="106" fillId="43" borderId="0">
      <alignment horizontal="center" vertical="center"/>
      <protection locked="0"/>
    </xf>
    <xf numFmtId="0" fontId="52" fillId="46" borderId="0" applyNumberFormat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3" fontId="7" fillId="0" borderId="0" applyNumberFormat="0" applyFont="0" applyFill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3" fontId="7" fillId="0" borderId="0" applyNumberFormat="0" applyFont="0" applyFill="0" applyBorder="0" applyAlignment="0" applyProtection="0"/>
    <xf numFmtId="0" fontId="7" fillId="54" borderId="0" applyNumberFormat="0" applyBorder="0" applyAlignment="0" applyProtection="0"/>
    <xf numFmtId="0" fontId="52" fillId="54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52" fillId="55" borderId="0" applyNumberFormat="0" applyBorder="0" applyAlignment="0" applyProtection="0"/>
    <xf numFmtId="3" fontId="52" fillId="55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0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3" fillId="56" borderId="0" applyNumberFormat="0" applyFont="0" applyBorder="0" applyAlignment="0" applyProtection="0"/>
    <xf numFmtId="0" fontId="7" fillId="56" borderId="0" applyNumberFormat="0" applyFont="0" applyBorder="0" applyAlignment="0" applyProtection="0"/>
    <xf numFmtId="0" fontId="7" fillId="56" borderId="0" applyNumberFormat="0" applyFont="0" applyBorder="0" applyAlignment="0" applyProtection="0"/>
    <xf numFmtId="4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7" fillId="33" borderId="0"/>
    <xf numFmtId="0" fontId="53" fillId="0" borderId="0" applyNumberFormat="0" applyBorder="0">
      <alignment horizontal="lef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5" fillId="57" borderId="0" applyBorder="0">
      <alignment horizontal="center"/>
    </xf>
    <xf numFmtId="0" fontId="54" fillId="0" borderId="0"/>
    <xf numFmtId="2" fontId="107" fillId="58" borderId="29" applyNumberFormat="0" applyFill="0" applyBorder="0" applyAlignment="0">
      <alignment horizontal="center"/>
      <protection locked="0"/>
    </xf>
    <xf numFmtId="0" fontId="55" fillId="0" borderId="0" applyBorder="0" applyProtection="0">
      <alignment vertical="center"/>
    </xf>
    <xf numFmtId="0" fontId="55" fillId="0" borderId="40" applyBorder="0" applyProtection="0">
      <alignment horizontal="right" vertical="center"/>
    </xf>
    <xf numFmtId="0" fontId="56" fillId="59" borderId="0" applyBorder="0" applyProtection="0">
      <alignment horizontal="centerContinuous" vertical="center"/>
    </xf>
    <xf numFmtId="0" fontId="56" fillId="60" borderId="40" applyBorder="0" applyProtection="0">
      <alignment horizontal="centerContinuous" vertical="center"/>
    </xf>
    <xf numFmtId="0" fontId="57" fillId="0" borderId="0" applyFill="0" applyBorder="0" applyProtection="0">
      <alignment horizontal="left"/>
    </xf>
    <xf numFmtId="0" fontId="30" fillId="0" borderId="17" applyFill="0" applyBorder="0" applyProtection="0">
      <alignment horizontal="left" vertical="top"/>
    </xf>
    <xf numFmtId="0" fontId="58" fillId="22" borderId="41">
      <alignment horizontal="center"/>
    </xf>
    <xf numFmtId="2" fontId="7" fillId="57" borderId="15" applyNumberFormat="0" applyBorder="0">
      <alignment horizontal="right" vertical="center"/>
    </xf>
    <xf numFmtId="2" fontId="7" fillId="57" borderId="0">
      <alignment horizontal="right" vertical="center"/>
    </xf>
    <xf numFmtId="15" fontId="58" fillId="47" borderId="42" applyNumberFormat="0"/>
    <xf numFmtId="0" fontId="58" fillId="27" borderId="42">
      <protection locked="0"/>
    </xf>
    <xf numFmtId="0" fontId="58" fillId="30" borderId="42" applyNumberFormat="0">
      <alignment horizontal="left"/>
    </xf>
    <xf numFmtId="2" fontId="89" fillId="40" borderId="20">
      <alignment horizontal="center" vertical="center"/>
    </xf>
    <xf numFmtId="2" fontId="89" fillId="40" borderId="0" applyNumberFormat="0" applyBorder="0">
      <alignment horizontal="left" vertical="center"/>
    </xf>
    <xf numFmtId="2" fontId="89" fillId="40" borderId="20">
      <alignment horizontal="center" vertical="center"/>
    </xf>
    <xf numFmtId="0" fontId="58" fillId="22" borderId="43"/>
    <xf numFmtId="0" fontId="59" fillId="22" borderId="44" applyAlignment="0">
      <alignment horizontal="center"/>
    </xf>
    <xf numFmtId="0" fontId="108" fillId="0" borderId="0"/>
    <xf numFmtId="0" fontId="109" fillId="0" borderId="0"/>
    <xf numFmtId="0" fontId="2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0" fillId="0" borderId="0"/>
    <xf numFmtId="0" fontId="111" fillId="0" borderId="0">
      <alignment horizontal="center"/>
    </xf>
    <xf numFmtId="37" fontId="26" fillId="0" borderId="0" applyNumberFormat="0">
      <alignment horizontal="center"/>
    </xf>
    <xf numFmtId="0" fontId="112" fillId="25" borderId="3"/>
    <xf numFmtId="0" fontId="61" fillId="0" borderId="45" applyNumberFormat="0" applyFill="0" applyAlignment="0" applyProtection="0"/>
    <xf numFmtId="38" fontId="29" fillId="0" borderId="46">
      <alignment horizontal="right"/>
    </xf>
    <xf numFmtId="0" fontId="62" fillId="61" borderId="20" applyFill="0" applyAlignment="0">
      <alignment horizontal="center" vertical="center"/>
    </xf>
    <xf numFmtId="190" fontId="32" fillId="34" borderId="20" applyFont="0" applyFill="0">
      <alignment horizontal="right"/>
    </xf>
    <xf numFmtId="190" fontId="4" fillId="34" borderId="20" applyFont="0" applyFill="0">
      <alignment horizontal="right"/>
    </xf>
    <xf numFmtId="190" fontId="4" fillId="34" borderId="20" applyFont="0" applyFill="0">
      <alignment horizontal="right"/>
    </xf>
    <xf numFmtId="0" fontId="63" fillId="61" borderId="20">
      <alignment horizontal="center" vertical="center"/>
    </xf>
    <xf numFmtId="190" fontId="64" fillId="34" borderId="20">
      <alignment horizontal="right"/>
    </xf>
    <xf numFmtId="37" fontId="65" fillId="0" borderId="40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7" fillId="27" borderId="0" applyAlignment="0">
      <alignment horizontal="center"/>
    </xf>
    <xf numFmtId="14" fontId="20" fillId="0" borderId="0" applyFont="0" applyFill="0" applyBorder="0" applyProtection="0"/>
    <xf numFmtId="202" fontId="73" fillId="0" borderId="0" applyFont="0" applyFill="0" applyBorder="0" applyAlignment="0" applyProtection="0"/>
    <xf numFmtId="0" fontId="113" fillId="0" borderId="0" applyNumberFormat="0" applyFill="0" applyBorder="0" applyProtection="0">
      <alignment horizontal="right" vertical="top" shrinkToFit="1"/>
      <protection locked="0"/>
    </xf>
    <xf numFmtId="0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>
      <alignment vertical="center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3" fillId="0" borderId="0"/>
    <xf numFmtId="0" fontId="114" fillId="0" borderId="0"/>
    <xf numFmtId="0" fontId="3" fillId="0" borderId="0"/>
    <xf numFmtId="0" fontId="114" fillId="0" borderId="0"/>
    <xf numFmtId="0" fontId="114" fillId="0" borderId="0"/>
    <xf numFmtId="9" fontId="3" fillId="0" borderId="0" applyFont="0" applyFill="0" applyBorder="0" applyAlignment="0" applyProtection="0"/>
    <xf numFmtId="0" fontId="1" fillId="0" borderId="0"/>
    <xf numFmtId="9" fontId="117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547"/>
    <xf numFmtId="193" fontId="3" fillId="0" borderId="0" xfId="1547" applyNumberFormat="1"/>
    <xf numFmtId="49" fontId="115" fillId="62" borderId="0" xfId="1548" applyNumberFormat="1" applyFont="1" applyFill="1" applyAlignment="1">
      <alignment horizontal="left" vertical="center"/>
    </xf>
    <xf numFmtId="49" fontId="116" fillId="62" borderId="0" xfId="1550" applyNumberFormat="1" applyFont="1" applyFill="1" applyAlignment="1">
      <alignment horizontal="left" vertical="center"/>
    </xf>
    <xf numFmtId="49" fontId="116" fillId="62" borderId="0" xfId="1551" applyNumberFormat="1" applyFont="1" applyFill="1" applyAlignment="1">
      <alignment horizontal="left" vertical="center"/>
    </xf>
    <xf numFmtId="2" fontId="116" fillId="62" borderId="0" xfId="1551" applyNumberFormat="1" applyFont="1" applyFill="1" applyAlignment="1">
      <alignment horizontal="right" vertical="center"/>
    </xf>
    <xf numFmtId="1" fontId="3" fillId="0" borderId="0" xfId="1549" applyNumberFormat="1" applyAlignment="1">
      <alignment horizontal="center"/>
    </xf>
    <xf numFmtId="193" fontId="3" fillId="0" borderId="0" xfId="1549" applyNumberFormat="1" applyAlignment="1">
      <alignment horizontal="center"/>
    </xf>
    <xf numFmtId="14" fontId="3" fillId="0" borderId="0" xfId="1549" applyNumberFormat="1"/>
    <xf numFmtId="2" fontId="3" fillId="0" borderId="0" xfId="1549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116" fillId="62" borderId="0" xfId="1551" applyFont="1" applyFill="1" applyAlignment="1">
      <alignment horizontal="left" vertical="center"/>
    </xf>
    <xf numFmtId="0" fontId="0" fillId="0" borderId="0" xfId="0" applyAlignment="1">
      <alignment horizontal="left" indent="1"/>
    </xf>
    <xf numFmtId="193" fontId="116" fillId="62" borderId="0" xfId="1551" applyNumberFormat="1" applyFont="1" applyFill="1" applyAlignment="1">
      <alignment horizontal="right" vertical="center"/>
    </xf>
    <xf numFmtId="2" fontId="0" fillId="0" borderId="0" xfId="0" applyNumberFormat="1"/>
    <xf numFmtId="1" fontId="0" fillId="0" borderId="0" xfId="0" applyNumberFormat="1"/>
    <xf numFmtId="0" fontId="3" fillId="0" borderId="15" xfId="0" applyFont="1" applyBorder="1"/>
    <xf numFmtId="9" fontId="0" fillId="0" borderId="47" xfId="1554" applyFont="1" applyBorder="1"/>
    <xf numFmtId="0" fontId="0" fillId="63" borderId="0" xfId="0" applyFill="1" applyAlignment="1">
      <alignment horizontal="left"/>
    </xf>
    <xf numFmtId="1" fontId="0" fillId="63" borderId="0" xfId="0" applyNumberFormat="1" applyFill="1"/>
  </cellXfs>
  <cellStyles count="1555">
    <cellStyle name="_%(SignOnly)" xfId="1" xr:uid="{00000000-0005-0000-0000-000000000000}"/>
    <cellStyle name="_%(SignSpaceOnly)" xfId="2" xr:uid="{00000000-0005-0000-0000-000001000000}"/>
    <cellStyle name="_050526" xfId="3" xr:uid="{00000000-0005-0000-0000-000002000000}"/>
    <cellStyle name="_050526 2" xfId="4" xr:uid="{00000000-0005-0000-0000-000003000000}"/>
    <cellStyle name="_050526 3" xfId="5" xr:uid="{00000000-0005-0000-0000-000004000000}"/>
    <cellStyle name="_20040624 - 'Standard CSO'(Samba) Pricer - Will" xfId="6" xr:uid="{00000000-0005-0000-0000-000005000000}"/>
    <cellStyle name="_20040624 - 'Standard CSO'(Samba) Pricer - Will 2" xfId="7" xr:uid="{00000000-0005-0000-0000-000006000000}"/>
    <cellStyle name="_20040624 - 'Standard CSO'(Samba) Pricer - Will 3" xfId="8" xr:uid="{00000000-0005-0000-0000-000007000000}"/>
    <cellStyle name="_20051220 Spider Greeks" xfId="9" xr:uid="{00000000-0005-0000-0000-000008000000}"/>
    <cellStyle name="_5yr" xfId="10" xr:uid="{00000000-0005-0000-0000-000009000000}"/>
    <cellStyle name="_5yr 2" xfId="11" xr:uid="{00000000-0005-0000-0000-00000A000000}"/>
    <cellStyle name="_5yr 3" xfId="12" xr:uid="{00000000-0005-0000-0000-00000B000000}"/>
    <cellStyle name="_ABN Formaggio 100 Unequal Name 20-Dec-2014 5.5-6.5% Portfolio 200070627" xfId="13" xr:uid="{00000000-0005-0000-0000-00000C000000}"/>
    <cellStyle name="_ABN Formaggio 100 Unequal Name 20-Dec-2014 5.5-6.5% Portfolio 200070627 2" xfId="14" xr:uid="{00000000-0005-0000-0000-00000D000000}"/>
    <cellStyle name="_ABN Formaggio 100 Unequal Name 20-Dec-2014 5.5-6.5% Portfolio 200070627 3" xfId="15" xr:uid="{00000000-0005-0000-0000-00000E000000}"/>
    <cellStyle name="_ABN Formaggio2 100 Unequal Name 20-Dec-2014 5.5-7% Confirm 20070608" xfId="16" xr:uid="{00000000-0005-0000-0000-00000F000000}"/>
    <cellStyle name="_ABN Formaggio2 100 Unequal Name 20-Dec-2014 5.5-7% Confirm 20070608 2" xfId="17" xr:uid="{00000000-0005-0000-0000-000010000000}"/>
    <cellStyle name="_ABN Formaggio2 100 Unequal Name 20-Dec-2014 5.5-7% Confirm 20070608 3" xfId="18" xr:uid="{00000000-0005-0000-0000-000011000000}"/>
    <cellStyle name="_Abracadabra &amp; Co." xfId="19" xr:uid="{00000000-0005-0000-0000-000012000000}"/>
    <cellStyle name="_Abracadabra &amp; Co._Sheet1" xfId="20" xr:uid="{00000000-0005-0000-0000-000013000000}"/>
    <cellStyle name="_AllDelta - Trades" xfId="21" xr:uid="{00000000-0005-0000-0000-000014000000}"/>
    <cellStyle name="_B2B" xfId="22" xr:uid="{00000000-0005-0000-0000-000015000000}"/>
    <cellStyle name="_B2B 2" xfId="23" xr:uid="{00000000-0005-0000-0000-000016000000}"/>
    <cellStyle name="_B2B 3" xfId="24" xr:uid="{00000000-0005-0000-0000-000017000000}"/>
    <cellStyle name="_Barclays Deltas" xfId="25" xr:uid="{00000000-0005-0000-0000-000018000000}"/>
    <cellStyle name="_Barclays Deltas 2" xfId="26" xr:uid="{00000000-0005-0000-0000-000019000000}"/>
    <cellStyle name="_Barclays Deltas 3" xfId="27" xr:uid="{00000000-0005-0000-0000-00001A000000}"/>
    <cellStyle name="_Barclays Model" xfId="28" xr:uid="{00000000-0005-0000-0000-00001B000000}"/>
    <cellStyle name="_Barclays Model 2" xfId="29" xr:uid="{00000000-0005-0000-0000-00001C000000}"/>
    <cellStyle name="_Barclays Model 3" xfId="30" xr:uid="{00000000-0005-0000-0000-00001D000000}"/>
    <cellStyle name="_Barolo" xfId="31" xr:uid="{00000000-0005-0000-0000-00001E000000}"/>
    <cellStyle name="_Base Correlation" xfId="32" xr:uid="{00000000-0005-0000-0000-00001F000000}"/>
    <cellStyle name="_Base Correlation 2" xfId="33" xr:uid="{00000000-0005-0000-0000-000020000000}"/>
    <cellStyle name="_Base Correlation 3" xfId="34" xr:uid="{00000000-0005-0000-0000-000021000000}"/>
    <cellStyle name="_Base Correlation_Daily Monitor - HY" xfId="35" xr:uid="{00000000-0005-0000-0000-000022000000}"/>
    <cellStyle name="_Base Correlation_Daily Monitor - HY 2" xfId="36" xr:uid="{00000000-0005-0000-0000-000023000000}"/>
    <cellStyle name="_Base Correlation_Daily Monitor - HY 3" xfId="37" xr:uid="{00000000-0005-0000-0000-000024000000}"/>
    <cellStyle name="_Book Risk Summary BARCLAYS 10-16-2008" xfId="38" xr:uid="{00000000-0005-0000-0000-000025000000}"/>
    <cellStyle name="_Book Risk Summary BARCLAYS 10-16-2008 2" xfId="39" xr:uid="{00000000-0005-0000-0000-000026000000}"/>
    <cellStyle name="_Book Risk Summary BARCLAYS 10-16-2008 3" xfId="40" xr:uid="{00000000-0005-0000-0000-000027000000}"/>
    <cellStyle name="_Book5" xfId="41" xr:uid="{00000000-0005-0000-0000-000028000000}"/>
    <cellStyle name="_Book5 2" xfId="42" xr:uid="{00000000-0005-0000-0000-000029000000}"/>
    <cellStyle name="_Book5 3" xfId="43" xr:uid="{00000000-0005-0000-0000-00002A000000}"/>
    <cellStyle name="_Booking" xfId="44" xr:uid="{00000000-0005-0000-0000-00002B000000}"/>
    <cellStyle name="_booking_and_comfirmation5" xfId="45" xr:uid="{00000000-0005-0000-0000-00002C000000}"/>
    <cellStyle name="_Breakdown" xfId="46" xr:uid="{00000000-0005-0000-0000-00002D000000}"/>
    <cellStyle name="_Breakdown 2" xfId="47" xr:uid="{00000000-0005-0000-0000-00002E000000}"/>
    <cellStyle name="_Breakdown 3" xfId="48" xr:uid="{00000000-0005-0000-0000-00002F000000}"/>
    <cellStyle name="_Calibrator" xfId="49" xr:uid="{00000000-0005-0000-0000-000030000000}"/>
    <cellStyle name="_Calibrator 2" xfId="50" xr:uid="{00000000-0005-0000-0000-000031000000}"/>
    <cellStyle name="_Calibrator 3" xfId="51" xr:uid="{00000000-0005-0000-0000-000032000000}"/>
    <cellStyle name="_Calyon RWC 101 Unequal Name 20-Sep-15 3 5-5 5% Portfolio 20070625 - CLIC" xfId="52" xr:uid="{00000000-0005-0000-0000-000033000000}"/>
    <cellStyle name="_Calyon RWC 101 Unequal Name 20-Sep-15 3 5-5 5% Portfolio 20070625 - CLIC 2" xfId="53" xr:uid="{00000000-0005-0000-0000-000034000000}"/>
    <cellStyle name="_Calyon RWC 101 Unequal Name 20-Sep-15 3 5-5 5% Portfolio 20070625 - CLIC 3" xfId="54" xr:uid="{00000000-0005-0000-0000-000035000000}"/>
    <cellStyle name="_Cash Ledgers" xfId="55" xr:uid="{00000000-0005-0000-0000-000036000000}"/>
    <cellStyle name="_Cash Ledgers 2" xfId="56" xr:uid="{00000000-0005-0000-0000-000037000000}"/>
    <cellStyle name="_Cash Ledgers 3" xfId="57" xr:uid="{00000000-0005-0000-0000-000038000000}"/>
    <cellStyle name="_CDORISKNEW" xfId="58" xr:uid="{00000000-0005-0000-0000-000039000000}"/>
    <cellStyle name="_CDS Index Spot" xfId="59" xr:uid="{00000000-0005-0000-0000-00003A000000}"/>
    <cellStyle name="_CDSTicket" xfId="60" xr:uid="{00000000-0005-0000-0000-00003B000000}"/>
    <cellStyle name="_CDSTicket 2" xfId="61" xr:uid="{00000000-0005-0000-0000-00003C000000}"/>
    <cellStyle name="_CDSTicket 3" xfId="62" xr:uid="{00000000-0005-0000-0000-00003D000000}"/>
    <cellStyle name="_Comma" xfId="63" xr:uid="{00000000-0005-0000-0000-00003E000000}"/>
    <cellStyle name="_Comma 2" xfId="64" xr:uid="{00000000-0005-0000-0000-00003F000000}"/>
    <cellStyle name="_Comma 3" xfId="65" xr:uid="{00000000-0005-0000-0000-000040000000}"/>
    <cellStyle name="_Comma_Fortune 250 Porfolio" xfId="66" xr:uid="{00000000-0005-0000-0000-000041000000}"/>
    <cellStyle name="_Comma_GetCurveDataByTicker" xfId="67" xr:uid="{00000000-0005-0000-0000-000042000000}"/>
    <cellStyle name="_Copy of Portfolios to Archeus 6-3-04 (2)" xfId="68" xr:uid="{00000000-0005-0000-0000-000043000000}"/>
    <cellStyle name="_Copy of Portfolios to Archeus 6-3-04 (2)_Sheet1" xfId="69" xr:uid="{00000000-0005-0000-0000-000044000000}"/>
    <cellStyle name="_Corporate" xfId="70" xr:uid="{00000000-0005-0000-0000-000045000000}"/>
    <cellStyle name="_Corporate 2" xfId="71" xr:uid="{00000000-0005-0000-0000-000046000000}"/>
    <cellStyle name="_Corporate 3" xfId="72" xr:uid="{00000000-0005-0000-0000-000047000000}"/>
    <cellStyle name="_Corr" xfId="73" xr:uid="{00000000-0005-0000-0000-000048000000}"/>
    <cellStyle name="_Corr 2" xfId="74" xr:uid="{00000000-0005-0000-0000-000049000000}"/>
    <cellStyle name="_Corr 3" xfId="75" xr:uid="{00000000-0005-0000-0000-00004A000000}"/>
    <cellStyle name="_Corr PNL" xfId="76" xr:uid="{00000000-0005-0000-0000-00004B000000}"/>
    <cellStyle name="_Corr PNL - 7" xfId="77" xr:uid="{00000000-0005-0000-0000-00004C000000}"/>
    <cellStyle name="_Corr PNL - 7 2" xfId="78" xr:uid="{00000000-0005-0000-0000-00004D000000}"/>
    <cellStyle name="_Corr PNL - 7 3" xfId="79" xr:uid="{00000000-0005-0000-0000-00004E000000}"/>
    <cellStyle name="_Corr PNL 2" xfId="80" xr:uid="{00000000-0005-0000-0000-00004F000000}"/>
    <cellStyle name="_Corr PNL 3" xfId="81" xr:uid="{00000000-0005-0000-0000-000050000000}"/>
    <cellStyle name="_Corr Surface" xfId="82" xr:uid="{00000000-0005-0000-0000-000051000000}"/>
    <cellStyle name="_Corr Surface 2" xfId="83" xr:uid="{00000000-0005-0000-0000-000052000000}"/>
    <cellStyle name="_Corr Surface 3" xfId="84" xr:uid="{00000000-0005-0000-0000-000053000000}"/>
    <cellStyle name="_Corr Surface_1" xfId="85" xr:uid="{00000000-0005-0000-0000-000054000000}"/>
    <cellStyle name="_Corr Surface_1 2" xfId="86" xr:uid="{00000000-0005-0000-0000-000055000000}"/>
    <cellStyle name="_Corr Surface_1 3" xfId="87" xr:uid="{00000000-0005-0000-0000-000056000000}"/>
    <cellStyle name="_Corr01" xfId="88" xr:uid="{00000000-0005-0000-0000-000057000000}"/>
    <cellStyle name="_Corr01 2" xfId="89" xr:uid="{00000000-0005-0000-0000-000058000000}"/>
    <cellStyle name="_Corr01 3" xfId="90" xr:uid="{00000000-0005-0000-0000-000059000000}"/>
    <cellStyle name="_Corr01 PNL" xfId="91" xr:uid="{00000000-0005-0000-0000-00005A000000}"/>
    <cellStyle name="_Corr01 PNL - 4" xfId="92" xr:uid="{00000000-0005-0000-0000-00005B000000}"/>
    <cellStyle name="_Corr01 PNL - 4 2" xfId="93" xr:uid="{00000000-0005-0000-0000-00005C000000}"/>
    <cellStyle name="_Corr01 PNL - 4 3" xfId="94" xr:uid="{00000000-0005-0000-0000-00005D000000}"/>
    <cellStyle name="_Corr01 PNL 2" xfId="95" xr:uid="{00000000-0005-0000-0000-00005E000000}"/>
    <cellStyle name="_Corr01 PNL 3" xfId="96" xr:uid="{00000000-0005-0000-0000-00005F000000}"/>
    <cellStyle name="_Correlation Matrix" xfId="97" xr:uid="{00000000-0005-0000-0000-000060000000}"/>
    <cellStyle name="_Correlation Matrix 2" xfId="98" xr:uid="{00000000-0005-0000-0000-000061000000}"/>
    <cellStyle name="_Correlation Matrix 3" xfId="99" xr:uid="{00000000-0005-0000-0000-000062000000}"/>
    <cellStyle name="_Counterparty" xfId="100" xr:uid="{00000000-0005-0000-0000-000063000000}"/>
    <cellStyle name="_Credit" xfId="101" xr:uid="{00000000-0005-0000-0000-000064000000}"/>
    <cellStyle name="_Credit_1" xfId="102" xr:uid="{00000000-0005-0000-0000-000065000000}"/>
    <cellStyle name="_Credit_1_Sheet1" xfId="103" xr:uid="{00000000-0005-0000-0000-000066000000}"/>
    <cellStyle name="_Credit_Blotter Editor" xfId="104" xr:uid="{00000000-0005-0000-0000-000067000000}"/>
    <cellStyle name="_Credit_CRexExecutorLatestForCheckIn" xfId="105" xr:uid="{00000000-0005-0000-0000-000068000000}"/>
    <cellStyle name="_Credit_Market Data" xfId="106" xr:uid="{00000000-0005-0000-0000-000069000000}"/>
    <cellStyle name="_Credit_Market Data_1" xfId="107" xr:uid="{00000000-0005-0000-0000-00006A000000}"/>
    <cellStyle name="_Credit_Market Data_Sheet1" xfId="108" xr:uid="{00000000-0005-0000-0000-00006B000000}"/>
    <cellStyle name="_Credit_Sheet1" xfId="109" xr:uid="{00000000-0005-0000-0000-00006C000000}"/>
    <cellStyle name="_CREX" xfId="110" xr:uid="{00000000-0005-0000-0000-00006D000000}"/>
    <cellStyle name="_CREX Info" xfId="111" xr:uid="{00000000-0005-0000-0000-00006E000000}"/>
    <cellStyle name="_CREX Info 2" xfId="112" xr:uid="{00000000-0005-0000-0000-00006F000000}"/>
    <cellStyle name="_CREX Info 3" xfId="113" xr:uid="{00000000-0005-0000-0000-000070000000}"/>
    <cellStyle name="_CREX_1" xfId="114" xr:uid="{00000000-0005-0000-0000-000071000000}"/>
    <cellStyle name="_CREX_1 2" xfId="115" xr:uid="{00000000-0005-0000-0000-000072000000}"/>
    <cellStyle name="_CREX_1 3" xfId="116" xr:uid="{00000000-0005-0000-0000-000073000000}"/>
    <cellStyle name="_CSG Download" xfId="117" xr:uid="{00000000-0005-0000-0000-000074000000}"/>
    <cellStyle name="_CSG Download 2" xfId="118" xr:uid="{00000000-0005-0000-0000-000075000000}"/>
    <cellStyle name="_CSG Download 3" xfId="119" xr:uid="{00000000-0005-0000-0000-000076000000}"/>
    <cellStyle name="_CSO^2 sampleFromJesse" xfId="120" xr:uid="{00000000-0005-0000-0000-000077000000}"/>
    <cellStyle name="_CSO^2 sampleFromJesse 2" xfId="121" xr:uid="{00000000-0005-0000-0000-000078000000}"/>
    <cellStyle name="_CSO^2 sampleFromJesse 3" xfId="122" xr:uid="{00000000-0005-0000-0000-000079000000}"/>
    <cellStyle name="_Currency" xfId="123" xr:uid="{00000000-0005-0000-0000-00007A000000}"/>
    <cellStyle name="_Currency 2" xfId="124" xr:uid="{00000000-0005-0000-0000-00007B000000}"/>
    <cellStyle name="_Currency 3" xfId="125" xr:uid="{00000000-0005-0000-0000-00007C000000}"/>
    <cellStyle name="_Currency_Fortune 250 Porfolio" xfId="126" xr:uid="{00000000-0005-0000-0000-00007D000000}"/>
    <cellStyle name="_Currency_GetCurveDataByTicker" xfId="127" xr:uid="{00000000-0005-0000-0000-00007E000000}"/>
    <cellStyle name="_CurrencySpace" xfId="128" xr:uid="{00000000-0005-0000-0000-00007F000000}"/>
    <cellStyle name="_CurrencySpace 2" xfId="129" xr:uid="{00000000-0005-0000-0000-000080000000}"/>
    <cellStyle name="_CurrencySpace 3" xfId="130" xr:uid="{00000000-0005-0000-0000-000081000000}"/>
    <cellStyle name="_CurrencySpace_Fortune 250 Porfolio" xfId="131" xr:uid="{00000000-0005-0000-0000-000082000000}"/>
    <cellStyle name="_CurrencySpace_GetCurveDataByTicker" xfId="132" xr:uid="{00000000-0005-0000-0000-000083000000}"/>
    <cellStyle name="_Current CSG Close" xfId="133" xr:uid="{00000000-0005-0000-0000-000084000000}"/>
    <cellStyle name="_Curve Marks" xfId="134" xr:uid="{00000000-0005-0000-0000-000085000000}"/>
    <cellStyle name="_Daily Monitor - HY" xfId="135" xr:uid="{00000000-0005-0000-0000-000086000000}"/>
    <cellStyle name="_Daily Monitor - IG" xfId="136" xr:uid="{00000000-0005-0000-0000-000087000000}"/>
    <cellStyle name="_Daily Monitor - iTraxx" xfId="137" xr:uid="{00000000-0005-0000-0000-000088000000}"/>
    <cellStyle name="_Data" xfId="138" xr:uid="{00000000-0005-0000-0000-000089000000}"/>
    <cellStyle name="_Data Dump" xfId="139" xr:uid="{00000000-0005-0000-0000-00008A000000}"/>
    <cellStyle name="_Data Dump 2" xfId="140" xr:uid="{00000000-0005-0000-0000-00008B000000}"/>
    <cellStyle name="_Data Dump 3" xfId="141" xr:uid="{00000000-0005-0000-0000-00008C000000}"/>
    <cellStyle name="_Database" xfId="142" xr:uid="{00000000-0005-0000-0000-00008D000000}"/>
    <cellStyle name="_DealHedge_v6" xfId="143" xr:uid="{00000000-0005-0000-0000-00008E000000}"/>
    <cellStyle name="_Delta-adjusted change" xfId="144" xr:uid="{00000000-0005-0000-0000-00008F000000}"/>
    <cellStyle name="_Delta-adjusted change 2" xfId="145" xr:uid="{00000000-0005-0000-0000-000090000000}"/>
    <cellStyle name="_Delta-adjusted change 3" xfId="146" xr:uid="{00000000-0005-0000-0000-000091000000}"/>
    <cellStyle name="_Doc Bucketing Sheet" xfId="147" xr:uid="{00000000-0005-0000-0000-000092000000}"/>
    <cellStyle name="_Doc Bucketing Sheet 050505" xfId="148" xr:uid="{00000000-0005-0000-0000-000093000000}"/>
    <cellStyle name="_Doc Bucketing Sheet 050505_Sheet1" xfId="149" xr:uid="{00000000-0005-0000-0000-000094000000}"/>
    <cellStyle name="_Doc Bucketing Sheet_Sheet1" xfId="150" xr:uid="{00000000-0005-0000-0000-000095000000}"/>
    <cellStyle name="_EDS .08_AA" xfId="151" xr:uid="{00000000-0005-0000-0000-000096000000}"/>
    <cellStyle name="_EDS .08_AA 2" xfId="152" xr:uid="{00000000-0005-0000-0000-000097000000}"/>
    <cellStyle name="_EDS .08_AA 3" xfId="153" xr:uid="{00000000-0005-0000-0000-000098000000}"/>
    <cellStyle name="_EDS combined" xfId="154" xr:uid="{00000000-0005-0000-0000-000099000000}"/>
    <cellStyle name="_EDS combined 2" xfId="155" xr:uid="{00000000-0005-0000-0000-00009A000000}"/>
    <cellStyle name="_EDS combined 3" xfId="156" xr:uid="{00000000-0005-0000-0000-00009B000000}"/>
    <cellStyle name="_EDS v0.2" xfId="157" xr:uid="{00000000-0005-0000-0000-00009C000000}"/>
    <cellStyle name="_EDS v0.2 2" xfId="158" xr:uid="{00000000-0005-0000-0000-00009D000000}"/>
    <cellStyle name="_EDS v0.2 3" xfId="159" xr:uid="{00000000-0005-0000-0000-00009E000000}"/>
    <cellStyle name="_End of Day" xfId="160" xr:uid="{00000000-0005-0000-0000-00009F000000}"/>
    <cellStyle name="_End of Day 2" xfId="161" xr:uid="{00000000-0005-0000-0000-0000A0000000}"/>
    <cellStyle name="_End of Day 3" xfId="162" xr:uid="{00000000-0005-0000-0000-0000A1000000}"/>
    <cellStyle name="_Entities" xfId="163" xr:uid="{00000000-0005-0000-0000-0000A2000000}"/>
    <cellStyle name="_Entities 2" xfId="164" xr:uid="{00000000-0005-0000-0000-0000A3000000}"/>
    <cellStyle name="_Entities 3" xfId="165" xr:uid="{00000000-0005-0000-0000-0000A4000000}"/>
    <cellStyle name="_Entry" xfId="166" xr:uid="{00000000-0005-0000-0000-0000A5000000}"/>
    <cellStyle name="_EOD" xfId="167" xr:uid="{00000000-0005-0000-0000-0000A6000000}"/>
    <cellStyle name="_EOD Calibration (BARCAP)" xfId="168" xr:uid="{00000000-0005-0000-0000-0000A7000000}"/>
    <cellStyle name="_EOD Calibration (BARCAP) 2" xfId="169" xr:uid="{00000000-0005-0000-0000-0000A8000000}"/>
    <cellStyle name="_EOD Calibration (BARCAP) 3" xfId="170" xr:uid="{00000000-0005-0000-0000-0000A9000000}"/>
    <cellStyle name="_EOD Calibration (BARCAP)_1" xfId="171" xr:uid="{00000000-0005-0000-0000-0000AA000000}"/>
    <cellStyle name="_EOD Calibration (BARCAP)_1 2" xfId="172" xr:uid="{00000000-0005-0000-0000-0000AB000000}"/>
    <cellStyle name="_EOD Calibration (BARCAP)_1 3" xfId="173" xr:uid="{00000000-0005-0000-0000-0000AC000000}"/>
    <cellStyle name="_EOD Dump" xfId="174" xr:uid="{00000000-0005-0000-0000-0000AD000000}"/>
    <cellStyle name="_EOD Dump 2" xfId="175" xr:uid="{00000000-0005-0000-0000-0000AE000000}"/>
    <cellStyle name="_EOD Dump 3" xfId="176" xr:uid="{00000000-0005-0000-0000-0000AF000000}"/>
    <cellStyle name="_EOD Marks" xfId="177" xr:uid="{00000000-0005-0000-0000-0000B0000000}"/>
    <cellStyle name="_EOD_1" xfId="178" xr:uid="{00000000-0005-0000-0000-0000B1000000}"/>
    <cellStyle name="_EOD_1 2" xfId="179" xr:uid="{00000000-0005-0000-0000-0000B2000000}"/>
    <cellStyle name="_EOD_1 3" xfId="180" xr:uid="{00000000-0005-0000-0000-0000B3000000}"/>
    <cellStyle name="_EODMarks new 2008.10.20" xfId="181" xr:uid="{00000000-0005-0000-0000-0000B4000000}"/>
    <cellStyle name="_EODMarks new 2008.10.20 2" xfId="182" xr:uid="{00000000-0005-0000-0000-0000B5000000}"/>
    <cellStyle name="_EODMarks new 2008.10.20 3" xfId="183" xr:uid="{00000000-0005-0000-0000-0000B6000000}"/>
    <cellStyle name="_EU Index Tranche" xfId="184" xr:uid="{00000000-0005-0000-0000-0000B7000000}"/>
    <cellStyle name="_EU Index Tranche 2" xfId="185" xr:uid="{00000000-0005-0000-0000-0000B8000000}"/>
    <cellStyle name="_EU Index Tranche 3" xfId="186" xr:uid="{00000000-0005-0000-0000-0000B9000000}"/>
    <cellStyle name="_EU Tranche B2B" xfId="187" xr:uid="{00000000-0005-0000-0000-0000BA000000}"/>
    <cellStyle name="_EU Tranche B2B 2" xfId="188" xr:uid="{00000000-0005-0000-0000-0000BB000000}"/>
    <cellStyle name="_EU Tranche B2B 3" xfId="189" xr:uid="{00000000-0005-0000-0000-0000BC000000}"/>
    <cellStyle name="_EU Tranche Off The Run" xfId="190" xr:uid="{00000000-0005-0000-0000-0000BD000000}"/>
    <cellStyle name="_EU Tranche Off The Run 2" xfId="191" xr:uid="{00000000-0005-0000-0000-0000BE000000}"/>
    <cellStyle name="_EU Tranche Off The Run 3" xfId="192" xr:uid="{00000000-0005-0000-0000-0000BF000000}"/>
    <cellStyle name="_EU Tranche Position" xfId="193" xr:uid="{00000000-0005-0000-0000-0000C0000000}"/>
    <cellStyle name="_EU Tranche Position 2" xfId="194" xr:uid="{00000000-0005-0000-0000-0000C1000000}"/>
    <cellStyle name="_EU Tranche Position 3" xfId="195" xr:uid="{00000000-0005-0000-0000-0000C2000000}"/>
    <cellStyle name="_Euro" xfId="196" xr:uid="{00000000-0005-0000-0000-0000C3000000}"/>
    <cellStyle name="_European Structured" xfId="197" xr:uid="{00000000-0005-0000-0000-0000C4000000}"/>
    <cellStyle name="_European Structured 2" xfId="198" xr:uid="{00000000-0005-0000-0000-0000C5000000}"/>
    <cellStyle name="_European Structured 3" xfId="199" xr:uid="{00000000-0005-0000-0000-0000C6000000}"/>
    <cellStyle name="_EXOTIC BLOTTER" xfId="200" xr:uid="{00000000-0005-0000-0000-0000C7000000}"/>
    <cellStyle name="_EXOTIC BLOTTER_1" xfId="201" xr:uid="{00000000-0005-0000-0000-0000C8000000}"/>
    <cellStyle name="_EXOTIC BLOTTER_1_EXOTIC BLOTTER" xfId="202" xr:uid="{00000000-0005-0000-0000-0000C9000000}"/>
    <cellStyle name="_EXOTIC BLOTTER_2" xfId="203" xr:uid="{00000000-0005-0000-0000-0000CA000000}"/>
    <cellStyle name="_EXOTIC BLOTTER_2_EXOTIC BLOTTER" xfId="204" xr:uid="{00000000-0005-0000-0000-0000CB000000}"/>
    <cellStyle name="_EXOTIC BLOTTER_3" xfId="205" xr:uid="{00000000-0005-0000-0000-0000CC000000}"/>
    <cellStyle name="_EXOTIC BLOTTER_3_EXOTIC BLOTTER" xfId="206" xr:uid="{00000000-0005-0000-0000-0000CD000000}"/>
    <cellStyle name="_EXOTIC BLOTTER_4" xfId="207" xr:uid="{00000000-0005-0000-0000-0000CE000000}"/>
    <cellStyle name="_EXOTIC BLOTTER_5" xfId="208" xr:uid="{00000000-0005-0000-0000-0000CF000000}"/>
    <cellStyle name="_EXOTIC BLOTTER_6" xfId="209" xr:uid="{00000000-0005-0000-0000-0000D0000000}"/>
    <cellStyle name="_EXOTIC BLOTTER_EXOTIC BLOTTER" xfId="210" xr:uid="{00000000-0005-0000-0000-0000D1000000}"/>
    <cellStyle name="_EXOTICS-RISK-20050802" xfId="211" xr:uid="{00000000-0005-0000-0000-0000D2000000}"/>
    <cellStyle name="_EXOTICS-RISK-20050802 2" xfId="212" xr:uid="{00000000-0005-0000-0000-0000D3000000}"/>
    <cellStyle name="_EXOTICS-RISK-20050802 3" xfId="213" xr:uid="{00000000-0005-0000-0000-0000D4000000}"/>
    <cellStyle name="_EXOTICS-RISK-20050802_CDS Index Spot" xfId="214" xr:uid="{00000000-0005-0000-0000-0000D5000000}"/>
    <cellStyle name="_EXOTICS-RISK-20050802_Sheet1" xfId="215" xr:uid="{00000000-0005-0000-0000-0000D6000000}"/>
    <cellStyle name="_Extinguishers" xfId="216" xr:uid="{00000000-0005-0000-0000-0000D7000000}"/>
    <cellStyle name="_Extinguishers 2" xfId="217" xr:uid="{00000000-0005-0000-0000-0000D8000000}"/>
    <cellStyle name="_Extinguishers 3" xfId="218" xr:uid="{00000000-0005-0000-0000-0000D9000000}"/>
    <cellStyle name="_Factor Exposure" xfId="219" xr:uid="{00000000-0005-0000-0000-0000DA000000}"/>
    <cellStyle name="_Factor Exposure 2" xfId="220" xr:uid="{00000000-0005-0000-0000-0000DB000000}"/>
    <cellStyle name="_Factor Exposure 3" xfId="221" xr:uid="{00000000-0005-0000-0000-0000DC000000}"/>
    <cellStyle name="_FID_CDO_Risk" xfId="222" xr:uid="{00000000-0005-0000-0000-0000DD000000}"/>
    <cellStyle name="_FID_CDO_Risk 2" xfId="223" xr:uid="{00000000-0005-0000-0000-0000DE000000}"/>
    <cellStyle name="_FID_CDO_Risk 3" xfId="224" xr:uid="{00000000-0005-0000-0000-0000DF000000}"/>
    <cellStyle name="_Fitch Inputs" xfId="225" xr:uid="{00000000-0005-0000-0000-0000E0000000}"/>
    <cellStyle name="_Fitch Lookups" xfId="226" xr:uid="{00000000-0005-0000-0000-0000E1000000}"/>
    <cellStyle name="_Fitch_MATRIX" xfId="227" xr:uid="{00000000-0005-0000-0000-0000E2000000}"/>
    <cellStyle name="_Fitch_VECTOR_Model" xfId="228" xr:uid="{00000000-0005-0000-0000-0000E3000000}"/>
    <cellStyle name="_Fitch_VECTOR_Model_Correlation Matrix" xfId="229" xr:uid="{00000000-0005-0000-0000-0000E4000000}"/>
    <cellStyle name="_Fitch_VECTOR_Model_Factor Exposure" xfId="230" xr:uid="{00000000-0005-0000-0000-0000E5000000}"/>
    <cellStyle name="_Fitch_VECTOR_Model_Portfolio Definition" xfId="231" xr:uid="{00000000-0005-0000-0000-0000E6000000}"/>
    <cellStyle name="_Fitch_VECTOR_Model_Recovery Rates" xfId="232" xr:uid="{00000000-0005-0000-0000-0000E7000000}"/>
    <cellStyle name="_Flattening Report" xfId="233" xr:uid="{00000000-0005-0000-0000-0000E8000000}"/>
    <cellStyle name="_Flattening Report 2" xfId="234" xr:uid="{00000000-0005-0000-0000-0000E9000000}"/>
    <cellStyle name="_Flattening Report 3" xfId="235" xr:uid="{00000000-0005-0000-0000-0000EA000000}"/>
    <cellStyle name="_Front" xfId="236" xr:uid="{00000000-0005-0000-0000-0000EB000000}"/>
    <cellStyle name="_FX" xfId="237" xr:uid="{00000000-0005-0000-0000-0000EC000000}"/>
    <cellStyle name="_FX 2" xfId="238" xr:uid="{00000000-0005-0000-0000-0000ED000000}"/>
    <cellStyle name="_FX 3" xfId="239" xr:uid="{00000000-0005-0000-0000-0000EE000000}"/>
    <cellStyle name="_glacier" xfId="240" xr:uid="{00000000-0005-0000-0000-0000EF000000}"/>
    <cellStyle name="_glacier 2" xfId="241" xr:uid="{00000000-0005-0000-0000-0000F0000000}"/>
    <cellStyle name="_glacier 3" xfId="242" xr:uid="{00000000-0005-0000-0000-0000F1000000}"/>
    <cellStyle name="_Glacier Front Page" xfId="243" xr:uid="{00000000-0005-0000-0000-0000F2000000}"/>
    <cellStyle name="_Glacier Front Page 2" xfId="244" xr:uid="{00000000-0005-0000-0000-0000F3000000}"/>
    <cellStyle name="_Glacier Front Page 3" xfId="245" xr:uid="{00000000-0005-0000-0000-0000F4000000}"/>
    <cellStyle name="_Hapoalim_refresh_spreads" xfId="246" xr:uid="{00000000-0005-0000-0000-0000F5000000}"/>
    <cellStyle name="_Hapoalim_refresh_spreads 2" xfId="247" xr:uid="{00000000-0005-0000-0000-0000F6000000}"/>
    <cellStyle name="_Hapoalim_refresh_spreads 3" xfId="248" xr:uid="{00000000-0005-0000-0000-0000F7000000}"/>
    <cellStyle name="_Heading" xfId="249" xr:uid="{00000000-0005-0000-0000-0000F8000000}"/>
    <cellStyle name="_Hedge" xfId="250" xr:uid="{00000000-0005-0000-0000-0000F9000000}"/>
    <cellStyle name="_Hedge 2" xfId="251" xr:uid="{00000000-0005-0000-0000-0000FA000000}"/>
    <cellStyle name="_Hedge 3" xfId="252" xr:uid="{00000000-0005-0000-0000-0000FB000000}"/>
    <cellStyle name="_HedgeData" xfId="253" xr:uid="{00000000-0005-0000-0000-0000FC000000}"/>
    <cellStyle name="_HedgeData 2" xfId="254" xr:uid="{00000000-0005-0000-0000-0000FD000000}"/>
    <cellStyle name="_HedgeData 3" xfId="255" xr:uid="{00000000-0005-0000-0000-0000FE000000}"/>
    <cellStyle name="_HedgeImporter" xfId="256" xr:uid="{00000000-0005-0000-0000-0000FF000000}"/>
    <cellStyle name="_Hedges" xfId="257" xr:uid="{00000000-0005-0000-0000-000000010000}"/>
    <cellStyle name="_Hedges_Blotter Editor" xfId="258" xr:uid="{00000000-0005-0000-0000-000001010000}"/>
    <cellStyle name="_Hedges_CRexExecutorLatestForCheckIn" xfId="259" xr:uid="{00000000-0005-0000-0000-000002010000}"/>
    <cellStyle name="_Hedges_Market Data" xfId="260" xr:uid="{00000000-0005-0000-0000-000003010000}"/>
    <cellStyle name="_Hedges_Market Data_1" xfId="261" xr:uid="{00000000-0005-0000-0000-000004010000}"/>
    <cellStyle name="_Hedges_Market Data_Sheet1" xfId="262" xr:uid="{00000000-0005-0000-0000-000005010000}"/>
    <cellStyle name="_Hedges_Sheet1" xfId="263" xr:uid="{00000000-0005-0000-0000-000006010000}"/>
    <cellStyle name="_Hedging File" xfId="264" xr:uid="{00000000-0005-0000-0000-000007010000}"/>
    <cellStyle name="_Hedging File 2" xfId="265" xr:uid="{00000000-0005-0000-0000-000008010000}"/>
    <cellStyle name="_Hedging File 3" xfId="266" xr:uid="{00000000-0005-0000-0000-000009010000}"/>
    <cellStyle name="_Hedging File_1" xfId="267" xr:uid="{00000000-0005-0000-0000-00000A010000}"/>
    <cellStyle name="_Hedging File_1 2" xfId="268" xr:uid="{00000000-0005-0000-0000-00000B010000}"/>
    <cellStyle name="_Hedging File_1 3" xfId="269" xr:uid="{00000000-0005-0000-0000-00000C010000}"/>
    <cellStyle name="_Highlight" xfId="270" xr:uid="{00000000-0005-0000-0000-00000D010000}"/>
    <cellStyle name="_HY" xfId="271" xr:uid="{00000000-0005-0000-0000-00000E010000}"/>
    <cellStyle name="_HY Supplement" xfId="272" xr:uid="{00000000-0005-0000-0000-00000F010000}"/>
    <cellStyle name="_HY_MM CDRR" xfId="273" xr:uid="{00000000-0005-0000-0000-000010010000}"/>
    <cellStyle name="_HY_MM CDRR 2" xfId="274" xr:uid="{00000000-0005-0000-0000-000011010000}"/>
    <cellStyle name="_HY_MM CDRR 3" xfId="275" xr:uid="{00000000-0005-0000-0000-000012010000}"/>
    <cellStyle name="_Hybrid Port CDS" xfId="276" xr:uid="{00000000-0005-0000-0000-000013010000}"/>
    <cellStyle name="_Hybrid Port CDS 2" xfId="277" xr:uid="{00000000-0005-0000-0000-000014010000}"/>
    <cellStyle name="_Hybrid Port CDS 3" xfId="278" xr:uid="{00000000-0005-0000-0000-000015010000}"/>
    <cellStyle name="_Hybrid Port Risk" xfId="279" xr:uid="{00000000-0005-0000-0000-000016010000}"/>
    <cellStyle name="_Hybrid Port Risk 2" xfId="280" xr:uid="{00000000-0005-0000-0000-000017010000}"/>
    <cellStyle name="_Hybrid Port Risk 3" xfId="281" xr:uid="{00000000-0005-0000-0000-000018010000}"/>
    <cellStyle name="_HYCDXARB_TradeLog" xfId="282" xr:uid="{00000000-0005-0000-0000-000019010000}"/>
    <cellStyle name="_ICE P&amp;L" xfId="283" xr:uid="{00000000-0005-0000-0000-00001A010000}"/>
    <cellStyle name="_ID RISK" xfId="284" xr:uid="{00000000-0005-0000-0000-00001B010000}"/>
    <cellStyle name="_ID RISK 2" xfId="285" xr:uid="{00000000-0005-0000-0000-00001C010000}"/>
    <cellStyle name="_ID RISK 3" xfId="286" xr:uid="{00000000-0005-0000-0000-00001D010000}"/>
    <cellStyle name="_IG and HY Portfolios" xfId="287" xr:uid="{00000000-0005-0000-0000-00001E010000}"/>
    <cellStyle name="_IG and HY Portfolios_Sheet1" xfId="288" xr:uid="{00000000-0005-0000-0000-00001F010000}"/>
    <cellStyle name="_IG EOD Dump" xfId="289" xr:uid="{00000000-0005-0000-0000-000020010000}"/>
    <cellStyle name="_IG EOD Dump 2" xfId="290" xr:uid="{00000000-0005-0000-0000-000021010000}"/>
    <cellStyle name="_IG EOD Dump 3" xfId="291" xr:uid="{00000000-0005-0000-0000-000022010000}"/>
    <cellStyle name="_IG OFF CDRR" xfId="292" xr:uid="{00000000-0005-0000-0000-000023010000}"/>
    <cellStyle name="_IG OFF CDRR 2" xfId="293" xr:uid="{00000000-0005-0000-0000-000024010000}"/>
    <cellStyle name="_IG OFF CDRR 3" xfId="294" xr:uid="{00000000-0005-0000-0000-000025010000}"/>
    <cellStyle name="_IG ON CDRR" xfId="295" xr:uid="{00000000-0005-0000-0000-000026010000}"/>
    <cellStyle name="_IG ON CDRR 2" xfId="296" xr:uid="{00000000-0005-0000-0000-000027010000}"/>
    <cellStyle name="_IG ON CDRR 3" xfId="297" xr:uid="{00000000-0005-0000-0000-000028010000}"/>
    <cellStyle name="_IG_EL Matrix" xfId="298" xr:uid="{00000000-0005-0000-0000-000029010000}"/>
    <cellStyle name="_IG_EL Matrix 2" xfId="299" xr:uid="{00000000-0005-0000-0000-00002A010000}"/>
    <cellStyle name="_IG_EL Matrix 3" xfId="300" xr:uid="{00000000-0005-0000-0000-00002B010000}"/>
    <cellStyle name="_Index B2B" xfId="301" xr:uid="{00000000-0005-0000-0000-00002C010000}"/>
    <cellStyle name="_Index B2B 2" xfId="302" xr:uid="{00000000-0005-0000-0000-00002D010000}"/>
    <cellStyle name="_Index B2B 3" xfId="303" xr:uid="{00000000-0005-0000-0000-00002E010000}"/>
    <cellStyle name="_Index Changes" xfId="304" xr:uid="{00000000-0005-0000-0000-00002F010000}"/>
    <cellStyle name="_Index Changes 2" xfId="305" xr:uid="{00000000-0005-0000-0000-000030010000}"/>
    <cellStyle name="_Index Changes 3" xfId="306" xr:uid="{00000000-0005-0000-0000-000031010000}"/>
    <cellStyle name="_Index DB" xfId="307" xr:uid="{00000000-0005-0000-0000-000032010000}"/>
    <cellStyle name="_Index DB 2" xfId="308" xr:uid="{00000000-0005-0000-0000-000033010000}"/>
    <cellStyle name="_Index DB 3" xfId="309" xr:uid="{00000000-0005-0000-0000-000034010000}"/>
    <cellStyle name="_Index Off The Run" xfId="310" xr:uid="{00000000-0005-0000-0000-000035010000}"/>
    <cellStyle name="_Index Off The Run 2" xfId="311" xr:uid="{00000000-0005-0000-0000-000036010000}"/>
    <cellStyle name="_Index Off The Run 3" xfId="312" xr:uid="{00000000-0005-0000-0000-000037010000}"/>
    <cellStyle name="_Index On the Run Credit Risk_19092005" xfId="313" xr:uid="{00000000-0005-0000-0000-000038010000}"/>
    <cellStyle name="_Index On the Run Credit Risk_19092005 2" xfId="314" xr:uid="{00000000-0005-0000-0000-000039010000}"/>
    <cellStyle name="_Index On the Run Credit Risk_19092005 3" xfId="315" xr:uid="{00000000-0005-0000-0000-00003A010000}"/>
    <cellStyle name="_Index Pos Details" xfId="316" xr:uid="{00000000-0005-0000-0000-00003B010000}"/>
    <cellStyle name="_Index Pos Details 2" xfId="317" xr:uid="{00000000-0005-0000-0000-00003C010000}"/>
    <cellStyle name="_Index Pos Details 3" xfId="318" xr:uid="{00000000-0005-0000-0000-00003D010000}"/>
    <cellStyle name="_Index Tracker" xfId="319" xr:uid="{00000000-0005-0000-0000-00003E010000}"/>
    <cellStyle name="_Index Tracker 2" xfId="320" xr:uid="{00000000-0005-0000-0000-00003F010000}"/>
    <cellStyle name="_Index Tracker 3" xfId="321" xr:uid="{00000000-0005-0000-0000-000040010000}"/>
    <cellStyle name="_Index Tranche Hedging COB 11Dec08" xfId="322" xr:uid="{00000000-0005-0000-0000-000041010000}"/>
    <cellStyle name="_Index Tranche Hedging COB 11Dec08 2" xfId="323" xr:uid="{00000000-0005-0000-0000-000042010000}"/>
    <cellStyle name="_Index Tranche Hedging COB 11Dec08 3" xfId="324" xr:uid="{00000000-0005-0000-0000-000043010000}"/>
    <cellStyle name="_Index Tranche Hedging COB 17Oct08" xfId="325" xr:uid="{00000000-0005-0000-0000-000044010000}"/>
    <cellStyle name="_Index Tranche Hedging COB 17Oct08 2" xfId="326" xr:uid="{00000000-0005-0000-0000-000045010000}"/>
    <cellStyle name="_Index Tranche Hedging COB 17Oct08 3" xfId="327" xr:uid="{00000000-0005-0000-0000-000046010000}"/>
    <cellStyle name="_INDEX_RISK_20041208" xfId="328" xr:uid="{00000000-0005-0000-0000-000047010000}"/>
    <cellStyle name="_Input" xfId="329" xr:uid="{00000000-0005-0000-0000-000048010000}"/>
    <cellStyle name="_Intrinsic" xfId="330" xr:uid="{00000000-0005-0000-0000-000049010000}"/>
    <cellStyle name="_Intrinsic 2" xfId="331" xr:uid="{00000000-0005-0000-0000-00004A010000}"/>
    <cellStyle name="_Intrinsic 3" xfId="332" xr:uid="{00000000-0005-0000-0000-00004B010000}"/>
    <cellStyle name="_Inventory" xfId="333" xr:uid="{00000000-0005-0000-0000-00004C010000}"/>
    <cellStyle name="_Inventory 2" xfId="334" xr:uid="{00000000-0005-0000-0000-00004D010000}"/>
    <cellStyle name="_Inventory 3" xfId="335" xr:uid="{00000000-0005-0000-0000-00004E010000}"/>
    <cellStyle name="_Inventory Summary HY 10-16-2008" xfId="336" xr:uid="{00000000-0005-0000-0000-00004F010000}"/>
    <cellStyle name="_Inventory Summary HY 10-16-2008 2" xfId="337" xr:uid="{00000000-0005-0000-0000-000050010000}"/>
    <cellStyle name="_Inventory Summary HY 10-16-2008 3" xfId="338" xr:uid="{00000000-0005-0000-0000-000051010000}"/>
    <cellStyle name="_IT details" xfId="339" xr:uid="{00000000-0005-0000-0000-000052010000}"/>
    <cellStyle name="_IT details 2" xfId="340" xr:uid="{00000000-0005-0000-0000-000053010000}"/>
    <cellStyle name="_IT details 3" xfId="341" xr:uid="{00000000-0005-0000-0000-000054010000}"/>
    <cellStyle name="_ITOTR risk" xfId="342" xr:uid="{00000000-0005-0000-0000-000055010000}"/>
    <cellStyle name="_ITOTR risk 2" xfId="343" xr:uid="{00000000-0005-0000-0000-000056010000}"/>
    <cellStyle name="_ITOTR risk 3" xfId="344" xr:uid="{00000000-0005-0000-0000-000057010000}"/>
    <cellStyle name="_iTraxx_MM CDRR" xfId="345" xr:uid="{00000000-0005-0000-0000-000058010000}"/>
    <cellStyle name="_iTraxx_MM CDRR 2" xfId="346" xr:uid="{00000000-0005-0000-0000-000059010000}"/>
    <cellStyle name="_iTraxx_MM CDRR 3" xfId="347" xr:uid="{00000000-0005-0000-0000-00005A010000}"/>
    <cellStyle name="_JPM Rugby 101 Unequal Name 20-Sep-15 3.5-5.5% Portfolio 20070622" xfId="348" xr:uid="{00000000-0005-0000-0000-00005B010000}"/>
    <cellStyle name="_JPM Rugby 101 Unequal Name 20-Sep-15 3.5-5.5% Portfolio 20070622 2" xfId="349" xr:uid="{00000000-0005-0000-0000-00005C010000}"/>
    <cellStyle name="_JPM Rugby 101 Unequal Name 20-Sep-15 3.5-5.5% Portfolio 20070622 3" xfId="350" xr:uid="{00000000-0005-0000-0000-00005D010000}"/>
    <cellStyle name="_LCDX CREX Output" xfId="351" xr:uid="{00000000-0005-0000-0000-00005E010000}"/>
    <cellStyle name="_LCDX CREX Output 2" xfId="352" xr:uid="{00000000-0005-0000-0000-00005F010000}"/>
    <cellStyle name="_LCDX CREX Output 3" xfId="353" xr:uid="{00000000-0005-0000-0000-000060010000}"/>
    <cellStyle name="_LCDX_EL Matrix" xfId="354" xr:uid="{00000000-0005-0000-0000-000061010000}"/>
    <cellStyle name="_LCDX_EL Matrix 2" xfId="355" xr:uid="{00000000-0005-0000-0000-000062010000}"/>
    <cellStyle name="_LCDX_EL Matrix 3" xfId="356" xr:uid="{00000000-0005-0000-0000-000063010000}"/>
    <cellStyle name="_LCDX_MM CDRR" xfId="357" xr:uid="{00000000-0005-0000-0000-000064010000}"/>
    <cellStyle name="_LCDX_MM CDRR 2" xfId="358" xr:uid="{00000000-0005-0000-0000-000065010000}"/>
    <cellStyle name="_LCDX_MM CDRR 3" xfId="359" xr:uid="{00000000-0005-0000-0000-000066010000}"/>
    <cellStyle name="_LINKING TABLE" xfId="360" xr:uid="{00000000-0005-0000-0000-000067010000}"/>
    <cellStyle name="_Liquid Tranche Tradelog 2006 - (Booking Copy)" xfId="361" xr:uid="{00000000-0005-0000-0000-000068010000}"/>
    <cellStyle name="_Liquid Tranche Tradelog 2006 - (Booking Copy) 2" xfId="362" xr:uid="{00000000-0005-0000-0000-000069010000}"/>
    <cellStyle name="_Liquid Tranche Tradelog 2006 - (Booking Copy) 3" xfId="363" xr:uid="{00000000-0005-0000-0000-00006A010000}"/>
    <cellStyle name="_LONDON SUMMARY-ITOTR" xfId="364" xr:uid="{00000000-0005-0000-0000-00006B010000}"/>
    <cellStyle name="_LONDON SUMMARY-ITOTR 2" xfId="365" xr:uid="{00000000-0005-0000-0000-00006C010000}"/>
    <cellStyle name="_LONDON SUMMARY-ITOTR 3" xfId="366" xr:uid="{00000000-0005-0000-0000-00006D010000}"/>
    <cellStyle name="_LTRANCHEfacilitator_v4 0607" xfId="367" xr:uid="{00000000-0005-0000-0000-00006E010000}"/>
    <cellStyle name="_LTRANCHEfacilitator_v4 0607 2" xfId="368" xr:uid="{00000000-0005-0000-0000-00006F010000}"/>
    <cellStyle name="_LTRANCHEfacilitator_v4 0607 3" xfId="369" xr:uid="{00000000-0005-0000-0000-000070010000}"/>
    <cellStyle name="_Managed CSO" xfId="370" xr:uid="{00000000-0005-0000-0000-000071010000}"/>
    <cellStyle name="_Managed CSO 2" xfId="371" xr:uid="{00000000-0005-0000-0000-000072010000}"/>
    <cellStyle name="_Managed CSO 3" xfId="372" xr:uid="{00000000-0005-0000-0000-000073010000}"/>
    <cellStyle name="_Market" xfId="373" xr:uid="{00000000-0005-0000-0000-000074010000}"/>
    <cellStyle name="_Market Making Sheet" xfId="374" xr:uid="{00000000-0005-0000-0000-000075010000}"/>
    <cellStyle name="_Market Making Sheet 2" xfId="375" xr:uid="{00000000-0005-0000-0000-000076010000}"/>
    <cellStyle name="_Market Making Sheet 3" xfId="376" xr:uid="{00000000-0005-0000-0000-000077010000}"/>
    <cellStyle name="_Market Making Sheet_1" xfId="377" xr:uid="{00000000-0005-0000-0000-000078010000}"/>
    <cellStyle name="_Market_Blotter Editor" xfId="378" xr:uid="{00000000-0005-0000-0000-000079010000}"/>
    <cellStyle name="_Market_CRexExecutorLatestForCheckIn" xfId="379" xr:uid="{00000000-0005-0000-0000-00007A010000}"/>
    <cellStyle name="_Market_Market Data" xfId="380" xr:uid="{00000000-0005-0000-0000-00007B010000}"/>
    <cellStyle name="_Market_Market Data_1" xfId="381" xr:uid="{00000000-0005-0000-0000-00007C010000}"/>
    <cellStyle name="_Market_Market Data_Sheet1" xfId="382" xr:uid="{00000000-0005-0000-0000-00007D010000}"/>
    <cellStyle name="_Market_Sheet1" xfId="383" xr:uid="{00000000-0005-0000-0000-00007E010000}"/>
    <cellStyle name="_Marking_Impacts" xfId="384" xr:uid="{00000000-0005-0000-0000-00007F010000}"/>
    <cellStyle name="_Marking_Impacts 2" xfId="385" xr:uid="{00000000-0005-0000-0000-000080010000}"/>
    <cellStyle name="_Marking_Impacts 3" xfId="386" xr:uid="{00000000-0005-0000-0000-000081010000}"/>
    <cellStyle name="_Marking_Impacts_CDS Index Spot" xfId="387" xr:uid="{00000000-0005-0000-0000-000082010000}"/>
    <cellStyle name="_Marking_Impacts_Sheet1" xfId="388" xr:uid="{00000000-0005-0000-0000-000083010000}"/>
    <cellStyle name="_Marks Dump" xfId="389" xr:uid="{00000000-0005-0000-0000-000084010000}"/>
    <cellStyle name="_MCSO" xfId="390" xr:uid="{00000000-0005-0000-0000-000085010000}"/>
    <cellStyle name="_MCSO 2" xfId="391" xr:uid="{00000000-0005-0000-0000-000086010000}"/>
    <cellStyle name="_MCSO 3" xfId="392" xr:uid="{00000000-0005-0000-0000-000087010000}"/>
    <cellStyle name="_Min 40" xfId="393" xr:uid="{00000000-0005-0000-0000-000088010000}"/>
    <cellStyle name="_Min 40 2" xfId="394" xr:uid="{00000000-0005-0000-0000-000089010000}"/>
    <cellStyle name="_Min 40 3" xfId="395" xr:uid="{00000000-0005-0000-0000-00008A010000}"/>
    <cellStyle name="_Min 60" xfId="396" xr:uid="{00000000-0005-0000-0000-00008B010000}"/>
    <cellStyle name="_Min 60 2" xfId="397" xr:uid="{00000000-0005-0000-0000-00008C010000}"/>
    <cellStyle name="_Min 60 3" xfId="398" xr:uid="{00000000-0005-0000-0000-00008D010000}"/>
    <cellStyle name="_Min 80" xfId="399" xr:uid="{00000000-0005-0000-0000-00008E010000}"/>
    <cellStyle name="_Min 80 2" xfId="400" xr:uid="{00000000-0005-0000-0000-00008F010000}"/>
    <cellStyle name="_Min 80 3" xfId="401" xr:uid="{00000000-0005-0000-0000-000090010000}"/>
    <cellStyle name="_MIS" xfId="402" xr:uid="{00000000-0005-0000-0000-000091010000}"/>
    <cellStyle name="_MIS 2" xfId="403" xr:uid="{00000000-0005-0000-0000-000092010000}"/>
    <cellStyle name="_MIS 3" xfId="404" xr:uid="{00000000-0005-0000-0000-000093010000}"/>
    <cellStyle name="_Misc" xfId="405" xr:uid="{00000000-0005-0000-0000-000094010000}"/>
    <cellStyle name="_Misc 2" xfId="406" xr:uid="{00000000-0005-0000-0000-000095010000}"/>
    <cellStyle name="_Misc 3" xfId="407" xr:uid="{00000000-0005-0000-0000-000096010000}"/>
    <cellStyle name="_Mistral Deltas" xfId="408" xr:uid="{00000000-0005-0000-0000-000097010000}"/>
    <cellStyle name="_Mistral Deltas 2" xfId="409" xr:uid="{00000000-0005-0000-0000-000098010000}"/>
    <cellStyle name="_Mistral Deltas 3" xfId="410" xr:uid="{00000000-0005-0000-0000-000099010000}"/>
    <cellStyle name="_Mistral Deltas_1" xfId="411" xr:uid="{00000000-0005-0000-0000-00009A010000}"/>
    <cellStyle name="_Mistral Deltas_1 2" xfId="412" xr:uid="{00000000-0005-0000-0000-00009B010000}"/>
    <cellStyle name="_Mistral Deltas_1 3" xfId="413" xr:uid="{00000000-0005-0000-0000-00009C010000}"/>
    <cellStyle name="_Mistral EOD" xfId="414" xr:uid="{00000000-0005-0000-0000-00009D010000}"/>
    <cellStyle name="_Mistral EOD 2" xfId="415" xr:uid="{00000000-0005-0000-0000-00009E010000}"/>
    <cellStyle name="_Mistral EOD 3" xfId="416" xr:uid="{00000000-0005-0000-0000-00009F010000}"/>
    <cellStyle name="_Mistral_EOD" xfId="417" xr:uid="{00000000-0005-0000-0000-0000A0010000}"/>
    <cellStyle name="_Mistral_EOD 2" xfId="418" xr:uid="{00000000-0005-0000-0000-0000A1010000}"/>
    <cellStyle name="_Mistral_EOD 3" xfId="419" xr:uid="{00000000-0005-0000-0000-0000A2010000}"/>
    <cellStyle name="_Mistral_Output" xfId="420" xr:uid="{00000000-0005-0000-0000-0000A3010000}"/>
    <cellStyle name="_Mistral_Output 2" xfId="421" xr:uid="{00000000-0005-0000-0000-0000A4010000}"/>
    <cellStyle name="_Mistral_Output 3" xfId="422" xr:uid="{00000000-0005-0000-0000-0000A5010000}"/>
    <cellStyle name="_MM Sheet" xfId="423" xr:uid="{00000000-0005-0000-0000-0000A6010000}"/>
    <cellStyle name="_Moody's Bucketing" xfId="424" xr:uid="{00000000-0005-0000-0000-0000A7010000}"/>
    <cellStyle name="_Moody's Bucketing_Sheet1" xfId="425" xr:uid="{00000000-0005-0000-0000-0000A8010000}"/>
    <cellStyle name="_Multiple" xfId="426" xr:uid="{00000000-0005-0000-0000-0000A9010000}"/>
    <cellStyle name="_Multiple 2" xfId="427" xr:uid="{00000000-0005-0000-0000-0000AA010000}"/>
    <cellStyle name="_Multiple 3" xfId="428" xr:uid="{00000000-0005-0000-0000-0000AB010000}"/>
    <cellStyle name="_Multiple_Fortune 250 Porfolio" xfId="429" xr:uid="{00000000-0005-0000-0000-0000AC010000}"/>
    <cellStyle name="_Multiple_GetCurveDataByTicker" xfId="430" xr:uid="{00000000-0005-0000-0000-0000AD010000}"/>
    <cellStyle name="_MultipleSpace" xfId="431" xr:uid="{00000000-0005-0000-0000-0000AE010000}"/>
    <cellStyle name="_MultipleSpace 2" xfId="432" xr:uid="{00000000-0005-0000-0000-0000AF010000}"/>
    <cellStyle name="_MultipleSpace 3" xfId="433" xr:uid="{00000000-0005-0000-0000-0000B0010000}"/>
    <cellStyle name="_MultipleSpace_Fortune 250 Porfolio" xfId="434" xr:uid="{00000000-0005-0000-0000-0000B1010000}"/>
    <cellStyle name="_MultipleSpace_GetCurveDataByTicker" xfId="435" xr:uid="{00000000-0005-0000-0000-0000B2010000}"/>
    <cellStyle name="_New Data Dump" xfId="436" xr:uid="{00000000-0005-0000-0000-0000B3010000}"/>
    <cellStyle name="_New Data Dump 2" xfId="437" xr:uid="{00000000-0005-0000-0000-0000B4010000}"/>
    <cellStyle name="_New Data Dump 3" xfId="438" xr:uid="{00000000-0005-0000-0000-0000B5010000}"/>
    <cellStyle name="_New Deal Summary" xfId="439" xr:uid="{00000000-0005-0000-0000-0000B6010000}"/>
    <cellStyle name="_New Deal Summary 2" xfId="440" xr:uid="{00000000-0005-0000-0000-0000B7010000}"/>
    <cellStyle name="_New Deal Summary 3" xfId="441" xr:uid="{00000000-0005-0000-0000-0000B8010000}"/>
    <cellStyle name="_New Dealer" xfId="442" xr:uid="{00000000-0005-0000-0000-0000B9010000}"/>
    <cellStyle name="_New Dealer 2" xfId="443" xr:uid="{00000000-0005-0000-0000-0000BA010000}"/>
    <cellStyle name="_New Dealer 3" xfId="444" xr:uid="{00000000-0005-0000-0000-0000BB010000}"/>
    <cellStyle name="_Notional" xfId="445" xr:uid="{00000000-0005-0000-0000-0000BC010000}"/>
    <cellStyle name="_Notional - 8" xfId="446" xr:uid="{00000000-0005-0000-0000-0000BD010000}"/>
    <cellStyle name="_Notional - 8 2" xfId="447" xr:uid="{00000000-0005-0000-0000-0000BE010000}"/>
    <cellStyle name="_Notional - 8 3" xfId="448" xr:uid="{00000000-0005-0000-0000-0000BF010000}"/>
    <cellStyle name="_Notional 2" xfId="449" xr:uid="{00000000-0005-0000-0000-0000C0010000}"/>
    <cellStyle name="_Notional 3" xfId="450" xr:uid="{00000000-0005-0000-0000-0000C1010000}"/>
    <cellStyle name="_Notional Risk" xfId="451" xr:uid="{00000000-0005-0000-0000-0000C2010000}"/>
    <cellStyle name="_Notional Risk and PNL Estimate" xfId="452" xr:uid="{00000000-0005-0000-0000-0000C3010000}"/>
    <cellStyle name="_Notional Risk and PNL Estimate 2" xfId="453" xr:uid="{00000000-0005-0000-0000-0000C4010000}"/>
    <cellStyle name="_Notional Risk and PNL Estimate 3" xfId="454" xr:uid="{00000000-0005-0000-0000-0000C5010000}"/>
    <cellStyle name="_Off_the_Run" xfId="455" xr:uid="{00000000-0005-0000-0000-0000C6010000}"/>
    <cellStyle name="_Off_the_Run 2" xfId="456" xr:uid="{00000000-0005-0000-0000-0000C7010000}"/>
    <cellStyle name="_Off_the_Run 3" xfId="457" xr:uid="{00000000-0005-0000-0000-0000C8010000}"/>
    <cellStyle name="_On_the_Run" xfId="458" xr:uid="{00000000-0005-0000-0000-0000C9010000}"/>
    <cellStyle name="_On_the_Run 2" xfId="459" xr:uid="{00000000-0005-0000-0000-0000CA010000}"/>
    <cellStyle name="_On_the_Run 3" xfId="460" xr:uid="{00000000-0005-0000-0000-0000CB010000}"/>
    <cellStyle name="_Opening CRex Results" xfId="461" xr:uid="{00000000-0005-0000-0000-0000CC010000}"/>
    <cellStyle name="_Optimized Portfolios" xfId="462" xr:uid="{00000000-0005-0000-0000-0000CD010000}"/>
    <cellStyle name="_Optimized Portfolios 2" xfId="463" xr:uid="{00000000-0005-0000-0000-0000CE010000}"/>
    <cellStyle name="_Optimized Portfolios 3" xfId="464" xr:uid="{00000000-0005-0000-0000-0000CF010000}"/>
    <cellStyle name="_OptimizeSD1" xfId="465" xr:uid="{00000000-0005-0000-0000-0000D0010000}"/>
    <cellStyle name="_OptimizeSD1_Sheet1" xfId="466" xr:uid="{00000000-0005-0000-0000-0000D1010000}"/>
    <cellStyle name="_Overlap Matrix JAB" xfId="467" xr:uid="{00000000-0005-0000-0000-0000D2010000}"/>
    <cellStyle name="_Overlap Matrix JAB (MAH)" xfId="468" xr:uid="{00000000-0005-0000-0000-0000D3010000}"/>
    <cellStyle name="_Overlap Matrix JAB (MAH) 2" xfId="469" xr:uid="{00000000-0005-0000-0000-0000D4010000}"/>
    <cellStyle name="_Overlap Matrix JAB (MAH) 3" xfId="470" xr:uid="{00000000-0005-0000-0000-0000D5010000}"/>
    <cellStyle name="_Overlap Matrix JAB 2" xfId="471" xr:uid="{00000000-0005-0000-0000-0000D6010000}"/>
    <cellStyle name="_Overlap Matrix JAB 3" xfId="472" xr:uid="{00000000-0005-0000-0000-0000D7010000}"/>
    <cellStyle name="_P10" xfId="473" xr:uid="{00000000-0005-0000-0000-0000D8010000}"/>
    <cellStyle name="_P11" xfId="474" xr:uid="{00000000-0005-0000-0000-0000D9010000}"/>
    <cellStyle name="_PastHY10" xfId="475" xr:uid="{00000000-0005-0000-0000-0000DA010000}"/>
    <cellStyle name="_Percent" xfId="476" xr:uid="{00000000-0005-0000-0000-0000DB010000}"/>
    <cellStyle name="_Percent 2" xfId="477" xr:uid="{00000000-0005-0000-0000-0000DC010000}"/>
    <cellStyle name="_Percent 3" xfId="478" xr:uid="{00000000-0005-0000-0000-0000DD010000}"/>
    <cellStyle name="_PercentSpace" xfId="479" xr:uid="{00000000-0005-0000-0000-0000DE010000}"/>
    <cellStyle name="_PercentSpace 2" xfId="480" xr:uid="{00000000-0005-0000-0000-0000DF010000}"/>
    <cellStyle name="_PercentSpace 3" xfId="481" xr:uid="{00000000-0005-0000-0000-0000E0010000}"/>
    <cellStyle name="_PL Summary" xfId="482" xr:uid="{00000000-0005-0000-0000-0000E1010000}"/>
    <cellStyle name="_PL Summary 2" xfId="483" xr:uid="{00000000-0005-0000-0000-0000E2010000}"/>
    <cellStyle name="_PL Summary 3" xfId="484" xr:uid="{00000000-0005-0000-0000-0000E3010000}"/>
    <cellStyle name="_pl051213" xfId="485" xr:uid="{00000000-0005-0000-0000-0000E4010000}"/>
    <cellStyle name="_pl051213 2" xfId="486" xr:uid="{00000000-0005-0000-0000-0000E5010000}"/>
    <cellStyle name="_pl051213 3" xfId="487" xr:uid="{00000000-0005-0000-0000-0000E6010000}"/>
    <cellStyle name="_PNL GRID" xfId="488" xr:uid="{00000000-0005-0000-0000-0000E7010000}"/>
    <cellStyle name="_PNL GRID 2" xfId="489" xr:uid="{00000000-0005-0000-0000-0000E8010000}"/>
    <cellStyle name="_PNL GRID 3" xfId="490" xr:uid="{00000000-0005-0000-0000-0000E9010000}"/>
    <cellStyle name="_PnL Projection" xfId="491" xr:uid="{00000000-0005-0000-0000-0000EA010000}"/>
    <cellStyle name="_PnL Projection 2" xfId="492" xr:uid="{00000000-0005-0000-0000-0000EB010000}"/>
    <cellStyle name="_PnL Projection 3" xfId="493" xr:uid="{00000000-0005-0000-0000-0000EC010000}"/>
    <cellStyle name="_Population Download" xfId="494" xr:uid="{00000000-0005-0000-0000-0000ED010000}"/>
    <cellStyle name="_Population Download 2" xfId="495" xr:uid="{00000000-0005-0000-0000-0000EE010000}"/>
    <cellStyle name="_Population Download 3" xfId="496" xr:uid="{00000000-0005-0000-0000-0000EF010000}"/>
    <cellStyle name="_Portfolio" xfId="497" xr:uid="{00000000-0005-0000-0000-0000F0010000}"/>
    <cellStyle name="_Portfolio 13 to Blue Mountain 02-23-04" xfId="498" xr:uid="{00000000-0005-0000-0000-0000F1010000}"/>
    <cellStyle name="_Portfolio 13 to Blue Mountain 02-23-04_Blotter Editor" xfId="499" xr:uid="{00000000-0005-0000-0000-0000F2010000}"/>
    <cellStyle name="_Portfolio 13 to Blue Mountain 02-23-04_CRexExecutorLatestForCheckIn" xfId="500" xr:uid="{00000000-0005-0000-0000-0000F3010000}"/>
    <cellStyle name="_Portfolio 13 to Blue Mountain 02-23-04_Market Data" xfId="501" xr:uid="{00000000-0005-0000-0000-0000F4010000}"/>
    <cellStyle name="_Portfolio 13 to Blue Mountain 02-23-04_Market Data_1" xfId="502" xr:uid="{00000000-0005-0000-0000-0000F5010000}"/>
    <cellStyle name="_Portfolio 13 to Blue Mountain 02-23-04_Market Data_Sheet1" xfId="503" xr:uid="{00000000-0005-0000-0000-0000F6010000}"/>
    <cellStyle name="_Portfolio 13 to Blue Mountain 02-23-04_Sheet1" xfId="504" xr:uid="{00000000-0005-0000-0000-0000F7010000}"/>
    <cellStyle name="_Portfolio 2" xfId="505" xr:uid="{00000000-0005-0000-0000-0000F8010000}"/>
    <cellStyle name="_Portfolio 3" xfId="506" xr:uid="{00000000-0005-0000-0000-0000F9010000}"/>
    <cellStyle name="_Portfolio Definition" xfId="507" xr:uid="{00000000-0005-0000-0000-0000FA010000}"/>
    <cellStyle name="_Portfolio Definition_1" xfId="508" xr:uid="{00000000-0005-0000-0000-0000FB010000}"/>
    <cellStyle name="_Portfolio Definition_1 2" xfId="509" xr:uid="{00000000-0005-0000-0000-0000FC010000}"/>
    <cellStyle name="_Portfolio Definition_1 3" xfId="510" xr:uid="{00000000-0005-0000-0000-0000FD010000}"/>
    <cellStyle name="_Portfolio Definition_Correlation Matrix" xfId="511" xr:uid="{00000000-0005-0000-0000-0000FE010000}"/>
    <cellStyle name="_Portfolio Definition_Factor Exposure" xfId="512" xr:uid="{00000000-0005-0000-0000-0000FF010000}"/>
    <cellStyle name="_Portfolio Definition_Portfolio Definition" xfId="513" xr:uid="{00000000-0005-0000-0000-000000020000}"/>
    <cellStyle name="_Portfolio Definition_Recovery Rates" xfId="514" xr:uid="{00000000-0005-0000-0000-000001020000}"/>
    <cellStyle name="_Portfolios" xfId="515" xr:uid="{00000000-0005-0000-0000-000002020000}"/>
    <cellStyle name="_Portfolios_Main" xfId="516" xr:uid="{00000000-0005-0000-0000-000003020000}"/>
    <cellStyle name="_Portfolios_Sheet1" xfId="517" xr:uid="{00000000-0005-0000-0000-000004020000}"/>
    <cellStyle name="_Portfolios0503143" xfId="518" xr:uid="{00000000-0005-0000-0000-000005020000}"/>
    <cellStyle name="_Portfolios0503143_Sheet1" xfId="519" xr:uid="{00000000-0005-0000-0000-000006020000}"/>
    <cellStyle name="_Position" xfId="520" xr:uid="{00000000-0005-0000-0000-000007020000}"/>
    <cellStyle name="_Position 2" xfId="521" xr:uid="{00000000-0005-0000-0000-000008020000}"/>
    <cellStyle name="_Position 3" xfId="522" xr:uid="{00000000-0005-0000-0000-000009020000}"/>
    <cellStyle name="_Positions" xfId="523" xr:uid="{00000000-0005-0000-0000-00000A020000}"/>
    <cellStyle name="_Positions 2" xfId="524" xr:uid="{00000000-0005-0000-0000-00000B020000}"/>
    <cellStyle name="_Positions 3" xfId="525" xr:uid="{00000000-0005-0000-0000-00000C020000}"/>
    <cellStyle name="_Pricer" xfId="526" xr:uid="{00000000-0005-0000-0000-00000D020000}"/>
    <cellStyle name="_Pricing Sheet" xfId="527" xr:uid="{00000000-0005-0000-0000-00000E020000}"/>
    <cellStyle name="_Pricing Sheet 2" xfId="528" xr:uid="{00000000-0005-0000-0000-00000F020000}"/>
    <cellStyle name="_Pricing Sheet 3" xfId="529" xr:uid="{00000000-0005-0000-0000-000010020000}"/>
    <cellStyle name="_QuantoNPVChange" xfId="530" xr:uid="{00000000-0005-0000-0000-000011020000}"/>
    <cellStyle name="_QuantoNPVChange 2" xfId="531" xr:uid="{00000000-0005-0000-0000-000012020000}"/>
    <cellStyle name="_QuantoNPVChange 3" xfId="532" xr:uid="{00000000-0005-0000-0000-000013020000}"/>
    <cellStyle name="_RegionalComposition" xfId="533" xr:uid="{00000000-0005-0000-0000-000014020000}"/>
    <cellStyle name="_RegionalComposition 2" xfId="534" xr:uid="{00000000-0005-0000-0000-000015020000}"/>
    <cellStyle name="_RegionalComposition 3" xfId="535" xr:uid="{00000000-0005-0000-0000-000016020000}"/>
    <cellStyle name="_RegionalComposition_CDS Index Spot" xfId="536" xr:uid="{00000000-0005-0000-0000-000017020000}"/>
    <cellStyle name="_RegionalComposition_Sheet1" xfId="537" xr:uid="{00000000-0005-0000-0000-000018020000}"/>
    <cellStyle name="_Reserves and Fees" xfId="538" xr:uid="{00000000-0005-0000-0000-000019020000}"/>
    <cellStyle name="_Reserves and Fees 2" xfId="539" xr:uid="{00000000-0005-0000-0000-00001A020000}"/>
    <cellStyle name="_Reserves and Fees 3" xfId="540" xr:uid="{00000000-0005-0000-0000-00001B020000}"/>
    <cellStyle name="_Risk Report" xfId="541" xr:uid="{00000000-0005-0000-0000-00001C020000}"/>
    <cellStyle name="_Risk Report 2" xfId="542" xr:uid="{00000000-0005-0000-0000-00001D020000}"/>
    <cellStyle name="_RISK REPORT 2004-06-14" xfId="543" xr:uid="{00000000-0005-0000-0000-00001E020000}"/>
    <cellStyle name="_RISK REPORT 2004-06-14_Blotter Editor" xfId="544" xr:uid="{00000000-0005-0000-0000-00001F020000}"/>
    <cellStyle name="_RISK REPORT 2004-06-14_CRexExecutorLatestForCheckIn" xfId="545" xr:uid="{00000000-0005-0000-0000-000020020000}"/>
    <cellStyle name="_RISK REPORT 2004-06-14_Market Data" xfId="546" xr:uid="{00000000-0005-0000-0000-000021020000}"/>
    <cellStyle name="_RISK REPORT 2004-06-14_Market Data_1" xfId="547" xr:uid="{00000000-0005-0000-0000-000022020000}"/>
    <cellStyle name="_RISK REPORT 2004-06-14_Market Data_Sheet1" xfId="548" xr:uid="{00000000-0005-0000-0000-000023020000}"/>
    <cellStyle name="_RISK REPORT 2004-06-14_Sheet1" xfId="549" xr:uid="{00000000-0005-0000-0000-000024020000}"/>
    <cellStyle name="_Risk Report 3" xfId="550" xr:uid="{00000000-0005-0000-0000-000025020000}"/>
    <cellStyle name="_Risk Report_Barclays Model" xfId="551" xr:uid="{00000000-0005-0000-0000-000026020000}"/>
    <cellStyle name="_Risk Report_Barclays Model 2" xfId="552" xr:uid="{00000000-0005-0000-0000-000027020000}"/>
    <cellStyle name="_Risk Report_Barclays Model 3" xfId="553" xr:uid="{00000000-0005-0000-0000-000028020000}"/>
    <cellStyle name="_Risk Report_Base Correlation" xfId="554" xr:uid="{00000000-0005-0000-0000-000029020000}"/>
    <cellStyle name="_Risk Report_Base Correlation 2" xfId="555" xr:uid="{00000000-0005-0000-0000-00002A020000}"/>
    <cellStyle name="_Risk Report_Base Correlation 3" xfId="556" xr:uid="{00000000-0005-0000-0000-00002B020000}"/>
    <cellStyle name="_Risk Report_Corr Surface" xfId="557" xr:uid="{00000000-0005-0000-0000-00002C020000}"/>
    <cellStyle name="_Risk Report_Corr Surface 2" xfId="558" xr:uid="{00000000-0005-0000-0000-00002D020000}"/>
    <cellStyle name="_Risk Report_Corr Surface 3" xfId="559" xr:uid="{00000000-0005-0000-0000-00002E020000}"/>
    <cellStyle name="_Risk Report_CREX PV01" xfId="560" xr:uid="{00000000-0005-0000-0000-00002F020000}"/>
    <cellStyle name="_Risk Report_CREX PV01 2" xfId="561" xr:uid="{00000000-0005-0000-0000-000030020000}"/>
    <cellStyle name="_Risk Report_CREX PV01 3" xfId="562" xr:uid="{00000000-0005-0000-0000-000031020000}"/>
    <cellStyle name="_Risk Report_Current CSG Close" xfId="563" xr:uid="{00000000-0005-0000-0000-000032020000}"/>
    <cellStyle name="_Risk Report_Current CSG Close 2" xfId="564" xr:uid="{00000000-0005-0000-0000-000033020000}"/>
    <cellStyle name="_Risk Report_Current CSG Close 3" xfId="565" xr:uid="{00000000-0005-0000-0000-000034020000}"/>
    <cellStyle name="_Risk Report_Daily Monitor - HY" xfId="566" xr:uid="{00000000-0005-0000-0000-000035020000}"/>
    <cellStyle name="_Risk Report_Daily Monitor - HY 2" xfId="567" xr:uid="{00000000-0005-0000-0000-000036020000}"/>
    <cellStyle name="_Risk Report_Daily Monitor - HY 3" xfId="568" xr:uid="{00000000-0005-0000-0000-000037020000}"/>
    <cellStyle name="_Risk Report_Data Dump" xfId="569" xr:uid="{00000000-0005-0000-0000-000038020000}"/>
    <cellStyle name="_Risk Report_Data Dump 2" xfId="570" xr:uid="{00000000-0005-0000-0000-000039020000}"/>
    <cellStyle name="_Risk Report_Data Dump 3" xfId="571" xr:uid="{00000000-0005-0000-0000-00003A020000}"/>
    <cellStyle name="_Risk Report_Delta-adjusted change" xfId="572" xr:uid="{00000000-0005-0000-0000-00003B020000}"/>
    <cellStyle name="_Risk Report_Delta-adjusted change 2" xfId="573" xr:uid="{00000000-0005-0000-0000-00003C020000}"/>
    <cellStyle name="_Risk Report_Delta-adjusted change 3" xfId="574" xr:uid="{00000000-0005-0000-0000-00003D020000}"/>
    <cellStyle name="_Risk Report_EOD" xfId="575" xr:uid="{00000000-0005-0000-0000-00003E020000}"/>
    <cellStyle name="_Risk Report_EOD - 6" xfId="576" xr:uid="{00000000-0005-0000-0000-00003F020000}"/>
    <cellStyle name="_Risk Report_EOD - 6 2" xfId="577" xr:uid="{00000000-0005-0000-0000-000040020000}"/>
    <cellStyle name="_Risk Report_EOD - 6 3" xfId="578" xr:uid="{00000000-0005-0000-0000-000041020000}"/>
    <cellStyle name="_Risk Report_EOD 2" xfId="579" xr:uid="{00000000-0005-0000-0000-000042020000}"/>
    <cellStyle name="_Risk Report_EOD 3" xfId="580" xr:uid="{00000000-0005-0000-0000-000043020000}"/>
    <cellStyle name="_Risk Report_EOD Calibration (BARCAP)" xfId="581" xr:uid="{00000000-0005-0000-0000-000044020000}"/>
    <cellStyle name="_Risk Report_EOD Calibration (BARCAP) 2" xfId="582" xr:uid="{00000000-0005-0000-0000-000045020000}"/>
    <cellStyle name="_Risk Report_EOD Calibration (BARCAP) 3" xfId="583" xr:uid="{00000000-0005-0000-0000-000046020000}"/>
    <cellStyle name="_Risk Report_EOD Dump" xfId="584" xr:uid="{00000000-0005-0000-0000-000047020000}"/>
    <cellStyle name="_Risk Report_EOD Dump 2" xfId="585" xr:uid="{00000000-0005-0000-0000-000048020000}"/>
    <cellStyle name="_Risk Report_EOD Dump 3" xfId="586" xr:uid="{00000000-0005-0000-0000-000049020000}"/>
    <cellStyle name="_Risk Report_IG CREX Output" xfId="587" xr:uid="{00000000-0005-0000-0000-00004A020000}"/>
    <cellStyle name="_Risk Report_IG CREX Output 2" xfId="588" xr:uid="{00000000-0005-0000-0000-00004B020000}"/>
    <cellStyle name="_Risk Report_IG CREX Output 3" xfId="589" xr:uid="{00000000-0005-0000-0000-00004C020000}"/>
    <cellStyle name="_Risk Report_IG EOD Dump" xfId="590" xr:uid="{00000000-0005-0000-0000-00004D020000}"/>
    <cellStyle name="_Risk Report_IG EOD Dump 2" xfId="591" xr:uid="{00000000-0005-0000-0000-00004E020000}"/>
    <cellStyle name="_Risk Report_IG EOD Dump 3" xfId="592" xr:uid="{00000000-0005-0000-0000-00004F020000}"/>
    <cellStyle name="_Risk Report_Inventory Summary HY 10-16-2008" xfId="593" xr:uid="{00000000-0005-0000-0000-000050020000}"/>
    <cellStyle name="_Risk Report_Inventory Summary HY 10-16-2008 2" xfId="594" xr:uid="{00000000-0005-0000-0000-000051020000}"/>
    <cellStyle name="_Risk Report_Inventory Summary HY 10-16-2008 3" xfId="595" xr:uid="{00000000-0005-0000-0000-000052020000}"/>
    <cellStyle name="_Risk Report_LCDX CREX Output" xfId="596" xr:uid="{00000000-0005-0000-0000-000053020000}"/>
    <cellStyle name="_Risk Report_LCDX CREX Output 2" xfId="597" xr:uid="{00000000-0005-0000-0000-000054020000}"/>
    <cellStyle name="_Risk Report_LCDX CREX Output 3" xfId="598" xr:uid="{00000000-0005-0000-0000-000055020000}"/>
    <cellStyle name="_Risk Report_LCDX_EL Matrix" xfId="599" xr:uid="{00000000-0005-0000-0000-000056020000}"/>
    <cellStyle name="_Risk Report_LCDX_EL Matrix 2" xfId="600" xr:uid="{00000000-0005-0000-0000-000057020000}"/>
    <cellStyle name="_Risk Report_LCDX_EL Matrix 3" xfId="601" xr:uid="{00000000-0005-0000-0000-000058020000}"/>
    <cellStyle name="_Risk Report_Market Making Sheet" xfId="602" xr:uid="{00000000-0005-0000-0000-000059020000}"/>
    <cellStyle name="_Risk Report_Market Making Sheet 2" xfId="603" xr:uid="{00000000-0005-0000-0000-00005A020000}"/>
    <cellStyle name="_Risk Report_Market Making Sheet 3" xfId="604" xr:uid="{00000000-0005-0000-0000-00005B020000}"/>
    <cellStyle name="_Risk Report_Mistral Deltas" xfId="605" xr:uid="{00000000-0005-0000-0000-00005C020000}"/>
    <cellStyle name="_Risk Report_Mistral Deltas 2" xfId="606" xr:uid="{00000000-0005-0000-0000-00005D020000}"/>
    <cellStyle name="_Risk Report_Mistral Deltas 3" xfId="607" xr:uid="{00000000-0005-0000-0000-00005E020000}"/>
    <cellStyle name="_Risk Report_Mistral_Output" xfId="608" xr:uid="{00000000-0005-0000-0000-00005F020000}"/>
    <cellStyle name="_Risk Report_Mistral_Output 2" xfId="609" xr:uid="{00000000-0005-0000-0000-000060020000}"/>
    <cellStyle name="_Risk Report_Mistral_Output 3" xfId="610" xr:uid="{00000000-0005-0000-0000-000061020000}"/>
    <cellStyle name="_Risk Report_MM Sheet" xfId="611" xr:uid="{00000000-0005-0000-0000-000062020000}"/>
    <cellStyle name="_Risk Report_MM Sheet 2" xfId="612" xr:uid="{00000000-0005-0000-0000-000063020000}"/>
    <cellStyle name="_Risk Report_MM Sheet 3" xfId="613" xr:uid="{00000000-0005-0000-0000-000064020000}"/>
    <cellStyle name="_Risk Report_Notional Risk" xfId="614" xr:uid="{00000000-0005-0000-0000-000065020000}"/>
    <cellStyle name="_Risk Report_Notional Risk 2" xfId="615" xr:uid="{00000000-0005-0000-0000-000066020000}"/>
    <cellStyle name="_Risk Report_Notional Risk 3" xfId="616" xr:uid="{00000000-0005-0000-0000-000067020000}"/>
    <cellStyle name="_Risk Report_Notional Risk and PNL Estimate" xfId="617" xr:uid="{00000000-0005-0000-0000-000068020000}"/>
    <cellStyle name="_Risk Report_Notional Risk and PNL Estimate 2" xfId="618" xr:uid="{00000000-0005-0000-0000-000069020000}"/>
    <cellStyle name="_Risk Report_Notional Risk and PNL Estimate 3" xfId="619" xr:uid="{00000000-0005-0000-0000-00006A020000}"/>
    <cellStyle name="_Risk Report_Positions" xfId="620" xr:uid="{00000000-0005-0000-0000-00006B020000}"/>
    <cellStyle name="_Risk Report_Positions 2" xfId="621" xr:uid="{00000000-0005-0000-0000-00006C020000}"/>
    <cellStyle name="_Risk Report_Positions 3" xfId="622" xr:uid="{00000000-0005-0000-0000-00006D020000}"/>
    <cellStyle name="_Risk Report_Scratch" xfId="623" xr:uid="{00000000-0005-0000-0000-00006E020000}"/>
    <cellStyle name="_Risk Report_Scratch 2" xfId="624" xr:uid="{00000000-0005-0000-0000-00006F020000}"/>
    <cellStyle name="_Risk Report_Scratch 3" xfId="625" xr:uid="{00000000-0005-0000-0000-000070020000}"/>
    <cellStyle name="_Risk Report_SetTrancheMarketData" xfId="626" xr:uid="{00000000-0005-0000-0000-000071020000}"/>
    <cellStyle name="_Risk Report_SetTrancheMarketData 2" xfId="627" xr:uid="{00000000-0005-0000-0000-000072020000}"/>
    <cellStyle name="_Risk Report_SetTrancheMarketData 3" xfId="628" xr:uid="{00000000-0005-0000-0000-000073020000}"/>
    <cellStyle name="_Risk Report_SetTrancheMarketData_1" xfId="629" xr:uid="{00000000-0005-0000-0000-000074020000}"/>
    <cellStyle name="_Risk Report_SetTrancheMarketData_1 2" xfId="630" xr:uid="{00000000-0005-0000-0000-000075020000}"/>
    <cellStyle name="_Risk Report_SetTrancheMarketData_1 3" xfId="631" xr:uid="{00000000-0005-0000-0000-000076020000}"/>
    <cellStyle name="_Risk Report_SetTrancheMarketData_2" xfId="632" xr:uid="{00000000-0005-0000-0000-000077020000}"/>
    <cellStyle name="_Risk Report_SetTrancheMarketData_2 2" xfId="633" xr:uid="{00000000-0005-0000-0000-000078020000}"/>
    <cellStyle name="_Risk Report_SetTrancheMarketData_2 3" xfId="634" xr:uid="{00000000-0005-0000-0000-000079020000}"/>
    <cellStyle name="_Risk Report_SetTrancheMarketData_Base Correlation" xfId="635" xr:uid="{00000000-0005-0000-0000-00007A020000}"/>
    <cellStyle name="_Risk Report_SetTrancheMarketData_Base Correlation 2" xfId="636" xr:uid="{00000000-0005-0000-0000-00007B020000}"/>
    <cellStyle name="_Risk Report_SetTrancheMarketData_Base Correlation 3" xfId="637" xr:uid="{00000000-0005-0000-0000-00007C020000}"/>
    <cellStyle name="_Risk Report_SetTrancheMarketData_Corr Surface" xfId="638" xr:uid="{00000000-0005-0000-0000-00007D020000}"/>
    <cellStyle name="_Risk Report_SetTrancheMarketData_Corr Surface 2" xfId="639" xr:uid="{00000000-0005-0000-0000-00007E020000}"/>
    <cellStyle name="_Risk Report_SetTrancheMarketData_Corr Surface 3" xfId="640" xr:uid="{00000000-0005-0000-0000-00007F020000}"/>
    <cellStyle name="_Risk Report_SetTrancheMarketData_CREX PV01" xfId="641" xr:uid="{00000000-0005-0000-0000-000080020000}"/>
    <cellStyle name="_Risk Report_SetTrancheMarketData_CREX PV01 2" xfId="642" xr:uid="{00000000-0005-0000-0000-000081020000}"/>
    <cellStyle name="_Risk Report_SetTrancheMarketData_CREX PV01 3" xfId="643" xr:uid="{00000000-0005-0000-0000-000082020000}"/>
    <cellStyle name="_Risk Report_SetTrancheMarketData_EOD" xfId="644" xr:uid="{00000000-0005-0000-0000-000083020000}"/>
    <cellStyle name="_Risk Report_SetTrancheMarketData_EOD - 6" xfId="645" xr:uid="{00000000-0005-0000-0000-000084020000}"/>
    <cellStyle name="_Risk Report_SetTrancheMarketData_EOD - 6 2" xfId="646" xr:uid="{00000000-0005-0000-0000-000085020000}"/>
    <cellStyle name="_Risk Report_SetTrancheMarketData_EOD - 6 3" xfId="647" xr:uid="{00000000-0005-0000-0000-000086020000}"/>
    <cellStyle name="_Risk Report_SetTrancheMarketData_EOD 2" xfId="648" xr:uid="{00000000-0005-0000-0000-000087020000}"/>
    <cellStyle name="_Risk Report_SetTrancheMarketData_EOD 3" xfId="649" xr:uid="{00000000-0005-0000-0000-000088020000}"/>
    <cellStyle name="_Risk Report_SetTrancheMarketData_EOD Calibration (BARCAP)" xfId="650" xr:uid="{00000000-0005-0000-0000-000089020000}"/>
    <cellStyle name="_Risk Report_SetTrancheMarketData_EOD Calibration (BARCAP) 2" xfId="651" xr:uid="{00000000-0005-0000-0000-00008A020000}"/>
    <cellStyle name="_Risk Report_SetTrancheMarketData_EOD Calibration (BARCAP) 3" xfId="652" xr:uid="{00000000-0005-0000-0000-00008B020000}"/>
    <cellStyle name="_Risk Report_SetTrancheMarketData_IG CREX Output" xfId="653" xr:uid="{00000000-0005-0000-0000-00008C020000}"/>
    <cellStyle name="_Risk Report_SetTrancheMarketData_IG CREX Output 2" xfId="654" xr:uid="{00000000-0005-0000-0000-00008D020000}"/>
    <cellStyle name="_Risk Report_SetTrancheMarketData_IG CREX Output 3" xfId="655" xr:uid="{00000000-0005-0000-0000-00008E020000}"/>
    <cellStyle name="_Risk Report_SetTrancheMarketData_IG EOD Dump" xfId="656" xr:uid="{00000000-0005-0000-0000-00008F020000}"/>
    <cellStyle name="_Risk Report_SetTrancheMarketData_IG EOD Dump 2" xfId="657" xr:uid="{00000000-0005-0000-0000-000090020000}"/>
    <cellStyle name="_Risk Report_SetTrancheMarketData_IG EOD Dump 3" xfId="658" xr:uid="{00000000-0005-0000-0000-000091020000}"/>
    <cellStyle name="_Risk Report_SetTrancheMarketData_Mistral Deltas" xfId="659" xr:uid="{00000000-0005-0000-0000-000092020000}"/>
    <cellStyle name="_Risk Report_SetTrancheMarketData_Mistral Deltas 2" xfId="660" xr:uid="{00000000-0005-0000-0000-000093020000}"/>
    <cellStyle name="_Risk Report_SetTrancheMarketData_Mistral Deltas 3" xfId="661" xr:uid="{00000000-0005-0000-0000-000094020000}"/>
    <cellStyle name="_Risk Report_SetTrancheMarketData_Mistral_Output" xfId="662" xr:uid="{00000000-0005-0000-0000-000095020000}"/>
    <cellStyle name="_Risk Report_SetTrancheMarketData_Mistral_Output 2" xfId="663" xr:uid="{00000000-0005-0000-0000-000096020000}"/>
    <cellStyle name="_Risk Report_SetTrancheMarketData_Mistral_Output 3" xfId="664" xr:uid="{00000000-0005-0000-0000-000097020000}"/>
    <cellStyle name="_Risk Report_SetTrancheMarketData_SetTrancheMarketData" xfId="665" xr:uid="{00000000-0005-0000-0000-000098020000}"/>
    <cellStyle name="_Risk Report_SetTrancheMarketData_SetTrancheMarketData 2" xfId="666" xr:uid="{00000000-0005-0000-0000-000099020000}"/>
    <cellStyle name="_Risk Report_SetTrancheMarketData_SetTrancheMarketData 3" xfId="667" xr:uid="{00000000-0005-0000-0000-00009A020000}"/>
    <cellStyle name="_Risk Report_SetTrancheMarketData_SetTrancheMarketData_1" xfId="668" xr:uid="{00000000-0005-0000-0000-00009B020000}"/>
    <cellStyle name="_Risk Report_SetTrancheMarketData_SetTrancheMarketData_1 2" xfId="669" xr:uid="{00000000-0005-0000-0000-00009C020000}"/>
    <cellStyle name="_Risk Report_SetTrancheMarketData_SetTrancheMarketData_1 3" xfId="670" xr:uid="{00000000-0005-0000-0000-00009D020000}"/>
    <cellStyle name="_Risk Report_SetTrancheMarketData_Sheet1" xfId="671" xr:uid="{00000000-0005-0000-0000-00009E020000}"/>
    <cellStyle name="_Risk Report_SetTrancheMarketData_Sheet1 2" xfId="672" xr:uid="{00000000-0005-0000-0000-00009F020000}"/>
    <cellStyle name="_Risk Report_SetTrancheMarketData_Sheet1 3" xfId="673" xr:uid="{00000000-0005-0000-0000-0000A0020000}"/>
    <cellStyle name="_Risk Report_Sheet1" xfId="674" xr:uid="{00000000-0005-0000-0000-0000A1020000}"/>
    <cellStyle name="_Risk Report_Sheet1 2" xfId="675" xr:uid="{00000000-0005-0000-0000-0000A2020000}"/>
    <cellStyle name="_Risk Report_Sheet1 3" xfId="676" xr:uid="{00000000-0005-0000-0000-0000A3020000}"/>
    <cellStyle name="_Risk Report_Tickers" xfId="677" xr:uid="{00000000-0005-0000-0000-0000A4020000}"/>
    <cellStyle name="_Risk Report_Tickers 2" xfId="678" xr:uid="{00000000-0005-0000-0000-0000A5020000}"/>
    <cellStyle name="_Risk Report_Tickers 3" xfId="679" xr:uid="{00000000-0005-0000-0000-0000A6020000}"/>
    <cellStyle name="_Risk Report_Tranche Mids" xfId="680" xr:uid="{00000000-0005-0000-0000-0000A7020000}"/>
    <cellStyle name="_Risk Report_Tranche Mids 2" xfId="681" xr:uid="{00000000-0005-0000-0000-0000A8020000}"/>
    <cellStyle name="_Risk Report_Tranche Mids 3" xfId="682" xr:uid="{00000000-0005-0000-0000-0000A9020000}"/>
    <cellStyle name="_Risk T-1" xfId="683" xr:uid="{00000000-0005-0000-0000-0000AA020000}"/>
    <cellStyle name="_Risk T-1 2" xfId="684" xr:uid="{00000000-0005-0000-0000-0000AB020000}"/>
    <cellStyle name="_Risk T-1 3" xfId="685" xr:uid="{00000000-0005-0000-0000-0000AC020000}"/>
    <cellStyle name="_RiskMaster" xfId="686" xr:uid="{00000000-0005-0000-0000-0000AD020000}"/>
    <cellStyle name="_RiskMaster_Sheet1" xfId="687" xr:uid="{00000000-0005-0000-0000-0000AE020000}"/>
    <cellStyle name="_RiskMaster4" xfId="688" xr:uid="{00000000-0005-0000-0000-0000AF020000}"/>
    <cellStyle name="_RiskMaster4_Sheet1" xfId="689" xr:uid="{00000000-0005-0000-0000-0000B0020000}"/>
    <cellStyle name="_Scratch" xfId="690" xr:uid="{00000000-0005-0000-0000-0000B1020000}"/>
    <cellStyle name="_Scratch 2" xfId="691" xr:uid="{00000000-0005-0000-0000-0000B2020000}"/>
    <cellStyle name="_Scratch 3" xfId="692" xr:uid="{00000000-0005-0000-0000-0000B3020000}"/>
    <cellStyle name="_SCT inputs" xfId="693" xr:uid="{00000000-0005-0000-0000-0000B4020000}"/>
    <cellStyle name="_SCT inputs 2" xfId="694" xr:uid="{00000000-0005-0000-0000-0000B5020000}"/>
    <cellStyle name="_SCT inputs 3" xfId="695" xr:uid="{00000000-0005-0000-0000-0000B6020000}"/>
    <cellStyle name="_SetTrancheMarketData" xfId="696" xr:uid="{00000000-0005-0000-0000-0000B7020000}"/>
    <cellStyle name="_SetTrancheMarketData_1" xfId="697" xr:uid="{00000000-0005-0000-0000-0000B8020000}"/>
    <cellStyle name="_SetTrancheMarketData_1 2" xfId="698" xr:uid="{00000000-0005-0000-0000-0000B9020000}"/>
    <cellStyle name="_SetTrancheMarketData_1 3" xfId="699" xr:uid="{00000000-0005-0000-0000-0000BA020000}"/>
    <cellStyle name="_SetTrancheMarketData_1_Base Correlation" xfId="700" xr:uid="{00000000-0005-0000-0000-0000BB020000}"/>
    <cellStyle name="_SetTrancheMarketData_1_Corr PNL" xfId="701" xr:uid="{00000000-0005-0000-0000-0000BC020000}"/>
    <cellStyle name="_SetTrancheMarketData_1_Corr PNL - 7" xfId="702" xr:uid="{00000000-0005-0000-0000-0000BD020000}"/>
    <cellStyle name="_SetTrancheMarketData_1_Corr01" xfId="703" xr:uid="{00000000-0005-0000-0000-0000BE020000}"/>
    <cellStyle name="_SetTrancheMarketData_1_Corr01 PNL" xfId="704" xr:uid="{00000000-0005-0000-0000-0000BF020000}"/>
    <cellStyle name="_SetTrancheMarketData_1_Corr01 PNL - 4" xfId="705" xr:uid="{00000000-0005-0000-0000-0000C0020000}"/>
    <cellStyle name="_SetTrancheMarketData_1_CREX PV01" xfId="706" xr:uid="{00000000-0005-0000-0000-0000C1020000}"/>
    <cellStyle name="_SetTrancheMarketData_1_CREX PV01 2" xfId="707" xr:uid="{00000000-0005-0000-0000-0000C2020000}"/>
    <cellStyle name="_SetTrancheMarketData_1_CREX PV01 3" xfId="708" xr:uid="{00000000-0005-0000-0000-0000C3020000}"/>
    <cellStyle name="_SetTrancheMarketData_1_EOD" xfId="709" xr:uid="{00000000-0005-0000-0000-0000C4020000}"/>
    <cellStyle name="_SetTrancheMarketData_1_EOD - 6" xfId="710" xr:uid="{00000000-0005-0000-0000-0000C5020000}"/>
    <cellStyle name="_SetTrancheMarketData_1_IG CREX Output" xfId="711" xr:uid="{00000000-0005-0000-0000-0000C6020000}"/>
    <cellStyle name="_SetTrancheMarketData_1_IG CREX Output 2" xfId="712" xr:uid="{00000000-0005-0000-0000-0000C7020000}"/>
    <cellStyle name="_SetTrancheMarketData_1_IG CREX Output 3" xfId="713" xr:uid="{00000000-0005-0000-0000-0000C8020000}"/>
    <cellStyle name="_SetTrancheMarketData_1_Mistral EOD" xfId="714" xr:uid="{00000000-0005-0000-0000-0000C9020000}"/>
    <cellStyle name="_SetTrancheMarketData_1_Mistral_Output" xfId="715" xr:uid="{00000000-0005-0000-0000-0000CA020000}"/>
    <cellStyle name="_SetTrancheMarketData_1_SetTrancheMarketData" xfId="716" xr:uid="{00000000-0005-0000-0000-0000CB020000}"/>
    <cellStyle name="_SetTrancheMarketData_1_SetTrancheMarketData 2" xfId="717" xr:uid="{00000000-0005-0000-0000-0000CC020000}"/>
    <cellStyle name="_SetTrancheMarketData_1_SetTrancheMarketData 3" xfId="718" xr:uid="{00000000-0005-0000-0000-0000CD020000}"/>
    <cellStyle name="_SetTrancheMarketData_1_Sheet1" xfId="719" xr:uid="{00000000-0005-0000-0000-0000CE020000}"/>
    <cellStyle name="_SetTrancheMarketData_2" xfId="720" xr:uid="{00000000-0005-0000-0000-0000CF020000}"/>
    <cellStyle name="_SetTrancheMarketData_2 2" xfId="721" xr:uid="{00000000-0005-0000-0000-0000D0020000}"/>
    <cellStyle name="_SetTrancheMarketData_2 3" xfId="722" xr:uid="{00000000-0005-0000-0000-0000D1020000}"/>
    <cellStyle name="_SetTrancheMarketData_Corr PNL" xfId="723" xr:uid="{00000000-0005-0000-0000-0000D2020000}"/>
    <cellStyle name="_SetTrancheMarketData_Corr PNL - 7" xfId="724" xr:uid="{00000000-0005-0000-0000-0000D3020000}"/>
    <cellStyle name="_SetTrancheMarketData_Corr PNL - 7 2" xfId="725" xr:uid="{00000000-0005-0000-0000-0000D4020000}"/>
    <cellStyle name="_SetTrancheMarketData_Corr PNL - 7 3" xfId="726" xr:uid="{00000000-0005-0000-0000-0000D5020000}"/>
    <cellStyle name="_SetTrancheMarketData_Corr PNL 2" xfId="727" xr:uid="{00000000-0005-0000-0000-0000D6020000}"/>
    <cellStyle name="_SetTrancheMarketData_Corr PNL 3" xfId="728" xr:uid="{00000000-0005-0000-0000-0000D7020000}"/>
    <cellStyle name="_SetTrancheMarketData_Corr Surface" xfId="729" xr:uid="{00000000-0005-0000-0000-0000D8020000}"/>
    <cellStyle name="_SetTrancheMarketData_Corr Surface 2" xfId="730" xr:uid="{00000000-0005-0000-0000-0000D9020000}"/>
    <cellStyle name="_SetTrancheMarketData_Corr Surface 3" xfId="731" xr:uid="{00000000-0005-0000-0000-0000DA020000}"/>
    <cellStyle name="_SetTrancheMarketData_Corr01" xfId="732" xr:uid="{00000000-0005-0000-0000-0000DB020000}"/>
    <cellStyle name="_SetTrancheMarketData_Corr01 2" xfId="733" xr:uid="{00000000-0005-0000-0000-0000DC020000}"/>
    <cellStyle name="_SetTrancheMarketData_Corr01 3" xfId="734" xr:uid="{00000000-0005-0000-0000-0000DD020000}"/>
    <cellStyle name="_SetTrancheMarketData_Corr01 PNL" xfId="735" xr:uid="{00000000-0005-0000-0000-0000DE020000}"/>
    <cellStyle name="_SetTrancheMarketData_Corr01 PNL - 4" xfId="736" xr:uid="{00000000-0005-0000-0000-0000DF020000}"/>
    <cellStyle name="_SetTrancheMarketData_Corr01 PNL - 4 2" xfId="737" xr:uid="{00000000-0005-0000-0000-0000E0020000}"/>
    <cellStyle name="_SetTrancheMarketData_Corr01 PNL - 4 3" xfId="738" xr:uid="{00000000-0005-0000-0000-0000E1020000}"/>
    <cellStyle name="_SetTrancheMarketData_Corr01 PNL 2" xfId="739" xr:uid="{00000000-0005-0000-0000-0000E2020000}"/>
    <cellStyle name="_SetTrancheMarketData_Corr01 PNL 3" xfId="740" xr:uid="{00000000-0005-0000-0000-0000E3020000}"/>
    <cellStyle name="_SetTrancheMarketData_EOD" xfId="741" xr:uid="{00000000-0005-0000-0000-0000E4020000}"/>
    <cellStyle name="_SetTrancheMarketData_EOD 2" xfId="742" xr:uid="{00000000-0005-0000-0000-0000E5020000}"/>
    <cellStyle name="_SetTrancheMarketData_EOD 3" xfId="743" xr:uid="{00000000-0005-0000-0000-0000E6020000}"/>
    <cellStyle name="_SetTrancheMarketData_EOD Calibration (BARCAP)" xfId="744" xr:uid="{00000000-0005-0000-0000-0000E7020000}"/>
    <cellStyle name="_SetTrancheMarketData_EOD Calibration (BARCAP) 2" xfId="745" xr:uid="{00000000-0005-0000-0000-0000E8020000}"/>
    <cellStyle name="_SetTrancheMarketData_EOD Calibration (BARCAP) 3" xfId="746" xr:uid="{00000000-0005-0000-0000-0000E9020000}"/>
    <cellStyle name="_SetTrancheMarketData_IG EOD Dump" xfId="747" xr:uid="{00000000-0005-0000-0000-0000EA020000}"/>
    <cellStyle name="_SetTrancheMarketData_IG EOD Dump 2" xfId="748" xr:uid="{00000000-0005-0000-0000-0000EB020000}"/>
    <cellStyle name="_SetTrancheMarketData_IG EOD Dump 3" xfId="749" xr:uid="{00000000-0005-0000-0000-0000EC020000}"/>
    <cellStyle name="_SetTrancheMarketData_Mistral Deltas" xfId="750" xr:uid="{00000000-0005-0000-0000-0000ED020000}"/>
    <cellStyle name="_SetTrancheMarketData_Mistral Deltas 2" xfId="751" xr:uid="{00000000-0005-0000-0000-0000EE020000}"/>
    <cellStyle name="_SetTrancheMarketData_Mistral Deltas 3" xfId="752" xr:uid="{00000000-0005-0000-0000-0000EF020000}"/>
    <cellStyle name="_SetTrancheMarketData_Mistral EOD" xfId="753" xr:uid="{00000000-0005-0000-0000-0000F0020000}"/>
    <cellStyle name="_SetTrancheMarketData_Mistral EOD 2" xfId="754" xr:uid="{00000000-0005-0000-0000-0000F1020000}"/>
    <cellStyle name="_SetTrancheMarketData_Mistral EOD 3" xfId="755" xr:uid="{00000000-0005-0000-0000-0000F2020000}"/>
    <cellStyle name="_SetTrancheMarketData_Mistral_Output" xfId="756" xr:uid="{00000000-0005-0000-0000-0000F3020000}"/>
    <cellStyle name="_SetTrancheMarketData_Mistral_Output 2" xfId="757" xr:uid="{00000000-0005-0000-0000-0000F4020000}"/>
    <cellStyle name="_SetTrancheMarketData_Mistral_Output 3" xfId="758" xr:uid="{00000000-0005-0000-0000-0000F5020000}"/>
    <cellStyle name="_SetTrancheMarketData_SetTrancheMarketData" xfId="759" xr:uid="{00000000-0005-0000-0000-0000F6020000}"/>
    <cellStyle name="_Sheet1" xfId="760" xr:uid="{00000000-0005-0000-0000-0000F7020000}"/>
    <cellStyle name="_Sheet1 2" xfId="761" xr:uid="{00000000-0005-0000-0000-0000F8020000}"/>
    <cellStyle name="_Sheet1 3" xfId="762" xr:uid="{00000000-0005-0000-0000-0000F9020000}"/>
    <cellStyle name="_Sheet1_1" xfId="763" xr:uid="{00000000-0005-0000-0000-0000FA020000}"/>
    <cellStyle name="_Sheet1_1 2" xfId="764" xr:uid="{00000000-0005-0000-0000-0000FB020000}"/>
    <cellStyle name="_Sheet1_1 3" xfId="765" xr:uid="{00000000-0005-0000-0000-0000FC020000}"/>
    <cellStyle name="_Sheet1_1_CDO_Analyzer1.05" xfId="766" xr:uid="{00000000-0005-0000-0000-0000FD020000}"/>
    <cellStyle name="_Sheet1_1_Delta-adjusted change" xfId="767" xr:uid="{00000000-0005-0000-0000-0000FE020000}"/>
    <cellStyle name="_Sheet1_1_Delta-adjusted change 2" xfId="768" xr:uid="{00000000-0005-0000-0000-0000FF020000}"/>
    <cellStyle name="_Sheet1_1_Delta-adjusted change 3" xfId="769" xr:uid="{00000000-0005-0000-0000-000000030000}"/>
    <cellStyle name="_Sheet1_2" xfId="770" xr:uid="{00000000-0005-0000-0000-000001030000}"/>
    <cellStyle name="_Sheet1_Barclays Model" xfId="771" xr:uid="{00000000-0005-0000-0000-000002030000}"/>
    <cellStyle name="_Sheet1_Barclays Model 2" xfId="772" xr:uid="{00000000-0005-0000-0000-000003030000}"/>
    <cellStyle name="_Sheet1_Barclays Model 3" xfId="773" xr:uid="{00000000-0005-0000-0000-000004030000}"/>
    <cellStyle name="_Sheet1_Base Correlation" xfId="774" xr:uid="{00000000-0005-0000-0000-000005030000}"/>
    <cellStyle name="_Sheet1_Blotter Editor" xfId="775" xr:uid="{00000000-0005-0000-0000-000006030000}"/>
    <cellStyle name="_Sheet1_Breakeven analysis" xfId="776" xr:uid="{00000000-0005-0000-0000-000007030000}"/>
    <cellStyle name="_Sheet1_Breakeven analysis 2" xfId="777" xr:uid="{00000000-0005-0000-0000-000008030000}"/>
    <cellStyle name="_Sheet1_Breakeven analysis 3" xfId="778" xr:uid="{00000000-0005-0000-0000-000009030000}"/>
    <cellStyle name="_Sheet1_Calibrator" xfId="779" xr:uid="{00000000-0005-0000-0000-00000A030000}"/>
    <cellStyle name="_Sheet1_Calibrator 2" xfId="780" xr:uid="{00000000-0005-0000-0000-00000B030000}"/>
    <cellStyle name="_Sheet1_Calibrator 3" xfId="781" xr:uid="{00000000-0005-0000-0000-00000C030000}"/>
    <cellStyle name="_Sheet1_Cash Ledgers" xfId="782" xr:uid="{00000000-0005-0000-0000-00000D030000}"/>
    <cellStyle name="_Sheet1_Cash Ledgers 2" xfId="783" xr:uid="{00000000-0005-0000-0000-00000E030000}"/>
    <cellStyle name="_Sheet1_Cash Ledgers 3" xfId="784" xr:uid="{00000000-0005-0000-0000-00000F030000}"/>
    <cellStyle name="_Sheet1_CDS Index Spot" xfId="785" xr:uid="{00000000-0005-0000-0000-000010030000}"/>
    <cellStyle name="_Sheet1_Corr Surface" xfId="786" xr:uid="{00000000-0005-0000-0000-000011030000}"/>
    <cellStyle name="_Sheet1_Corr Surface 2" xfId="787" xr:uid="{00000000-0005-0000-0000-000012030000}"/>
    <cellStyle name="_Sheet1_Corr Surface 3" xfId="788" xr:uid="{00000000-0005-0000-0000-000013030000}"/>
    <cellStyle name="_Sheet1_Credit" xfId="789" xr:uid="{00000000-0005-0000-0000-000014030000}"/>
    <cellStyle name="_Sheet1_CREX PV01" xfId="790" xr:uid="{00000000-0005-0000-0000-000015030000}"/>
    <cellStyle name="_Sheet1_CREX PV01 2" xfId="791" xr:uid="{00000000-0005-0000-0000-000016030000}"/>
    <cellStyle name="_Sheet1_CREX PV01 3" xfId="792" xr:uid="{00000000-0005-0000-0000-000017030000}"/>
    <cellStyle name="_Sheet1_CRexExecutorLatestForCheckIn" xfId="793" xr:uid="{00000000-0005-0000-0000-000018030000}"/>
    <cellStyle name="_Sheet1_Current CSG Close" xfId="794" xr:uid="{00000000-0005-0000-0000-000019030000}"/>
    <cellStyle name="_Sheet1_Daily Monitor - HY" xfId="795" xr:uid="{00000000-0005-0000-0000-00001A030000}"/>
    <cellStyle name="_Sheet1_Daily Monitor - HY 2" xfId="796" xr:uid="{00000000-0005-0000-0000-00001B030000}"/>
    <cellStyle name="_Sheet1_Daily Monitor - HY 3" xfId="797" xr:uid="{00000000-0005-0000-0000-00001C030000}"/>
    <cellStyle name="_Sheet1_Data Dump" xfId="798" xr:uid="{00000000-0005-0000-0000-00001D030000}"/>
    <cellStyle name="_Sheet1_Delta-adjusted change" xfId="799" xr:uid="{00000000-0005-0000-0000-00001E030000}"/>
    <cellStyle name="_Sheet1_EOD" xfId="800" xr:uid="{00000000-0005-0000-0000-00001F030000}"/>
    <cellStyle name="_Sheet1_EOD - 6" xfId="801" xr:uid="{00000000-0005-0000-0000-000020030000}"/>
    <cellStyle name="_Sheet1_EOD Calibration (BARCAP)" xfId="802" xr:uid="{00000000-0005-0000-0000-000021030000}"/>
    <cellStyle name="_Sheet1_EOD Calibration (BARCAP) 2" xfId="803" xr:uid="{00000000-0005-0000-0000-000022030000}"/>
    <cellStyle name="_Sheet1_EOD Calibration (BARCAP) 3" xfId="804" xr:uid="{00000000-0005-0000-0000-000023030000}"/>
    <cellStyle name="_Sheet1_EOD Dump" xfId="805" xr:uid="{00000000-0005-0000-0000-000024030000}"/>
    <cellStyle name="_Sheet1_EOD Dump 2" xfId="806" xr:uid="{00000000-0005-0000-0000-000025030000}"/>
    <cellStyle name="_Sheet1_EOD Dump 3" xfId="807" xr:uid="{00000000-0005-0000-0000-000026030000}"/>
    <cellStyle name="_Sheet1_ES details" xfId="808" xr:uid="{00000000-0005-0000-0000-000027030000}"/>
    <cellStyle name="_Sheet1_ES details 2" xfId="809" xr:uid="{00000000-0005-0000-0000-000028030000}"/>
    <cellStyle name="_Sheet1_ES details 3" xfId="810" xr:uid="{00000000-0005-0000-0000-000029030000}"/>
    <cellStyle name="_Sheet1_EU Tranche B2B" xfId="811" xr:uid="{00000000-0005-0000-0000-00002A030000}"/>
    <cellStyle name="_Sheet1_EU Tranche B2B 2" xfId="812" xr:uid="{00000000-0005-0000-0000-00002B030000}"/>
    <cellStyle name="_Sheet1_EU Tranche B2B 3" xfId="813" xr:uid="{00000000-0005-0000-0000-00002C030000}"/>
    <cellStyle name="_Sheet1_Glacier Front Page" xfId="814" xr:uid="{00000000-0005-0000-0000-00002D030000}"/>
    <cellStyle name="_Sheet1_Glacier Front Page 2" xfId="815" xr:uid="{00000000-0005-0000-0000-00002E030000}"/>
    <cellStyle name="_Sheet1_Glacier Front Page 3" xfId="816" xr:uid="{00000000-0005-0000-0000-00002F030000}"/>
    <cellStyle name="_Sheet1_IG CREX Output" xfId="817" xr:uid="{00000000-0005-0000-0000-000030030000}"/>
    <cellStyle name="_Sheet1_IG CREX Output 2" xfId="818" xr:uid="{00000000-0005-0000-0000-000031030000}"/>
    <cellStyle name="_Sheet1_IG CREX Output 3" xfId="819" xr:uid="{00000000-0005-0000-0000-000032030000}"/>
    <cellStyle name="_Sheet1_IG EOD Dump" xfId="820" xr:uid="{00000000-0005-0000-0000-000033030000}"/>
    <cellStyle name="_Sheet1_IG EOD Dump 2" xfId="821" xr:uid="{00000000-0005-0000-0000-000034030000}"/>
    <cellStyle name="_Sheet1_IG EOD Dump 3" xfId="822" xr:uid="{00000000-0005-0000-0000-000035030000}"/>
    <cellStyle name="_Sheet1_Inventory Summary HY 10-16-2008" xfId="823" xr:uid="{00000000-0005-0000-0000-000036030000}"/>
    <cellStyle name="_Sheet1_Inventory Summary HY 10-16-2008 2" xfId="824" xr:uid="{00000000-0005-0000-0000-000037030000}"/>
    <cellStyle name="_Sheet1_Inventory Summary HY 10-16-2008 3" xfId="825" xr:uid="{00000000-0005-0000-0000-000038030000}"/>
    <cellStyle name="_Sheet1_IT details" xfId="826" xr:uid="{00000000-0005-0000-0000-000039030000}"/>
    <cellStyle name="_Sheet1_IT details 2" xfId="827" xr:uid="{00000000-0005-0000-0000-00003A030000}"/>
    <cellStyle name="_Sheet1_IT details 3" xfId="828" xr:uid="{00000000-0005-0000-0000-00003B030000}"/>
    <cellStyle name="_Sheet1_LCDX CREX Output" xfId="829" xr:uid="{00000000-0005-0000-0000-00003C030000}"/>
    <cellStyle name="_Sheet1_LCDX CREX Output 2" xfId="830" xr:uid="{00000000-0005-0000-0000-00003D030000}"/>
    <cellStyle name="_Sheet1_LCDX CREX Output 3" xfId="831" xr:uid="{00000000-0005-0000-0000-00003E030000}"/>
    <cellStyle name="_Sheet1_LCDX_EL Matrix" xfId="832" xr:uid="{00000000-0005-0000-0000-00003F030000}"/>
    <cellStyle name="_Sheet1_LCDX_EL Matrix 2" xfId="833" xr:uid="{00000000-0005-0000-0000-000040030000}"/>
    <cellStyle name="_Sheet1_LCDX_EL Matrix 3" xfId="834" xr:uid="{00000000-0005-0000-0000-000041030000}"/>
    <cellStyle name="_Sheet1_Market Data" xfId="835" xr:uid="{00000000-0005-0000-0000-000042030000}"/>
    <cellStyle name="_Sheet1_Market Data_1" xfId="836" xr:uid="{00000000-0005-0000-0000-000043030000}"/>
    <cellStyle name="_Sheet1_Market Data_Sheet1" xfId="837" xr:uid="{00000000-0005-0000-0000-000044030000}"/>
    <cellStyle name="_Sheet1_Market Making Sheet" xfId="838" xr:uid="{00000000-0005-0000-0000-000045030000}"/>
    <cellStyle name="_Sheet1_Mistral Deltas" xfId="839" xr:uid="{00000000-0005-0000-0000-000046030000}"/>
    <cellStyle name="_Sheet1_Mistral Deltas 2" xfId="840" xr:uid="{00000000-0005-0000-0000-000047030000}"/>
    <cellStyle name="_Sheet1_Mistral Deltas 3" xfId="841" xr:uid="{00000000-0005-0000-0000-000048030000}"/>
    <cellStyle name="_Sheet1_Mistral_Output" xfId="842" xr:uid="{00000000-0005-0000-0000-000049030000}"/>
    <cellStyle name="_Sheet1_MM Sheet" xfId="843" xr:uid="{00000000-0005-0000-0000-00004A030000}"/>
    <cellStyle name="_Sheet1_MultiModelPricer_Jerome" xfId="844" xr:uid="{00000000-0005-0000-0000-00004B030000}"/>
    <cellStyle name="_Sheet1_MultiModelPricer_Jerome 2" xfId="845" xr:uid="{00000000-0005-0000-0000-00004C030000}"/>
    <cellStyle name="_Sheet1_MultiModelPricer_Jerome 3" xfId="846" xr:uid="{00000000-0005-0000-0000-00004D030000}"/>
    <cellStyle name="_Sheet1_New Business P&amp;l" xfId="847" xr:uid="{00000000-0005-0000-0000-00004E030000}"/>
    <cellStyle name="_Sheet1_New Business P&amp;l 2" xfId="848" xr:uid="{00000000-0005-0000-0000-00004F030000}"/>
    <cellStyle name="_Sheet1_New Business P&amp;l 3" xfId="849" xr:uid="{00000000-0005-0000-0000-000050030000}"/>
    <cellStyle name="_Sheet1_Notional Risk" xfId="850" xr:uid="{00000000-0005-0000-0000-000051030000}"/>
    <cellStyle name="_Sheet1_Notional Risk and PNL Estimate" xfId="851" xr:uid="{00000000-0005-0000-0000-000052030000}"/>
    <cellStyle name="_Sheet1_p&amp;l" xfId="852" xr:uid="{00000000-0005-0000-0000-000053030000}"/>
    <cellStyle name="_Sheet1_p&amp;l 2" xfId="853" xr:uid="{00000000-0005-0000-0000-000054030000}"/>
    <cellStyle name="_Sheet1_p&amp;l 3" xfId="854" xr:uid="{00000000-0005-0000-0000-000055030000}"/>
    <cellStyle name="_Sheet1_PL Summary" xfId="855" xr:uid="{00000000-0005-0000-0000-000056030000}"/>
    <cellStyle name="_Sheet1_PL Summary 2" xfId="856" xr:uid="{00000000-0005-0000-0000-000057030000}"/>
    <cellStyle name="_Sheet1_PL Summary 3" xfId="857" xr:uid="{00000000-0005-0000-0000-000058030000}"/>
    <cellStyle name="_Sheet1_Positions" xfId="858" xr:uid="{00000000-0005-0000-0000-000059030000}"/>
    <cellStyle name="_Sheet1_Scratch" xfId="859" xr:uid="{00000000-0005-0000-0000-00005A030000}"/>
    <cellStyle name="_Sheet1_Scratch 2" xfId="860" xr:uid="{00000000-0005-0000-0000-00005B030000}"/>
    <cellStyle name="_Sheet1_Scratch 3" xfId="861" xr:uid="{00000000-0005-0000-0000-00005C030000}"/>
    <cellStyle name="_Sheet1_SetTrancheMarketData" xfId="862" xr:uid="{00000000-0005-0000-0000-00005D030000}"/>
    <cellStyle name="_Sheet1_SetTrancheMarketData 2" xfId="863" xr:uid="{00000000-0005-0000-0000-00005E030000}"/>
    <cellStyle name="_Sheet1_SetTrancheMarketData 3" xfId="864" xr:uid="{00000000-0005-0000-0000-00005F030000}"/>
    <cellStyle name="_Sheet1_SetTrancheMarketData_1" xfId="865" xr:uid="{00000000-0005-0000-0000-000060030000}"/>
    <cellStyle name="_Sheet1_SetTrancheMarketData_1 2" xfId="866" xr:uid="{00000000-0005-0000-0000-000061030000}"/>
    <cellStyle name="_Sheet1_SetTrancheMarketData_1 3" xfId="867" xr:uid="{00000000-0005-0000-0000-000062030000}"/>
    <cellStyle name="_Sheet1_SetTrancheMarketData_2" xfId="868" xr:uid="{00000000-0005-0000-0000-000063030000}"/>
    <cellStyle name="_Sheet1_SetTrancheMarketData_Base Correlation" xfId="869" xr:uid="{00000000-0005-0000-0000-000064030000}"/>
    <cellStyle name="_Sheet1_SetTrancheMarketData_Corr Surface" xfId="870" xr:uid="{00000000-0005-0000-0000-000065030000}"/>
    <cellStyle name="_Sheet1_SetTrancheMarketData_Corr Surface 2" xfId="871" xr:uid="{00000000-0005-0000-0000-000066030000}"/>
    <cellStyle name="_Sheet1_SetTrancheMarketData_Corr Surface 3" xfId="872" xr:uid="{00000000-0005-0000-0000-000067030000}"/>
    <cellStyle name="_Sheet1_SetTrancheMarketData_CREX PV01" xfId="873" xr:uid="{00000000-0005-0000-0000-000068030000}"/>
    <cellStyle name="_Sheet1_SetTrancheMarketData_CREX PV01 2" xfId="874" xr:uid="{00000000-0005-0000-0000-000069030000}"/>
    <cellStyle name="_Sheet1_SetTrancheMarketData_CREX PV01 3" xfId="875" xr:uid="{00000000-0005-0000-0000-00006A030000}"/>
    <cellStyle name="_Sheet1_SetTrancheMarketData_EOD" xfId="876" xr:uid="{00000000-0005-0000-0000-00006B030000}"/>
    <cellStyle name="_Sheet1_SetTrancheMarketData_EOD - 6" xfId="877" xr:uid="{00000000-0005-0000-0000-00006C030000}"/>
    <cellStyle name="_Sheet1_SetTrancheMarketData_EOD Calibration (BARCAP)" xfId="878" xr:uid="{00000000-0005-0000-0000-00006D030000}"/>
    <cellStyle name="_Sheet1_SetTrancheMarketData_EOD Calibration (BARCAP) 2" xfId="879" xr:uid="{00000000-0005-0000-0000-00006E030000}"/>
    <cellStyle name="_Sheet1_SetTrancheMarketData_EOD Calibration (BARCAP) 3" xfId="880" xr:uid="{00000000-0005-0000-0000-00006F030000}"/>
    <cellStyle name="_Sheet1_SetTrancheMarketData_IG CREX Output" xfId="881" xr:uid="{00000000-0005-0000-0000-000070030000}"/>
    <cellStyle name="_Sheet1_SetTrancheMarketData_IG CREX Output 2" xfId="882" xr:uid="{00000000-0005-0000-0000-000071030000}"/>
    <cellStyle name="_Sheet1_SetTrancheMarketData_IG CREX Output 3" xfId="883" xr:uid="{00000000-0005-0000-0000-000072030000}"/>
    <cellStyle name="_Sheet1_SetTrancheMarketData_IG EOD Dump" xfId="884" xr:uid="{00000000-0005-0000-0000-000073030000}"/>
    <cellStyle name="_Sheet1_SetTrancheMarketData_IG EOD Dump 2" xfId="885" xr:uid="{00000000-0005-0000-0000-000074030000}"/>
    <cellStyle name="_Sheet1_SetTrancheMarketData_IG EOD Dump 3" xfId="886" xr:uid="{00000000-0005-0000-0000-000075030000}"/>
    <cellStyle name="_Sheet1_SetTrancheMarketData_Mistral Deltas" xfId="887" xr:uid="{00000000-0005-0000-0000-000076030000}"/>
    <cellStyle name="_Sheet1_SetTrancheMarketData_Mistral Deltas 2" xfId="888" xr:uid="{00000000-0005-0000-0000-000077030000}"/>
    <cellStyle name="_Sheet1_SetTrancheMarketData_Mistral Deltas 3" xfId="889" xr:uid="{00000000-0005-0000-0000-000078030000}"/>
    <cellStyle name="_Sheet1_SetTrancheMarketData_Mistral_Output" xfId="890" xr:uid="{00000000-0005-0000-0000-000079030000}"/>
    <cellStyle name="_Sheet1_SetTrancheMarketData_SetTrancheMarketData" xfId="891" xr:uid="{00000000-0005-0000-0000-00007A030000}"/>
    <cellStyle name="_Sheet1_SetTrancheMarketData_SetTrancheMarketData 2" xfId="892" xr:uid="{00000000-0005-0000-0000-00007B030000}"/>
    <cellStyle name="_Sheet1_SetTrancheMarketData_SetTrancheMarketData 3" xfId="893" xr:uid="{00000000-0005-0000-0000-00007C030000}"/>
    <cellStyle name="_Sheet1_SetTrancheMarketData_SetTrancheMarketData_1" xfId="894" xr:uid="{00000000-0005-0000-0000-00007D030000}"/>
    <cellStyle name="_Sheet1_SetTrancheMarketData_Sheet1" xfId="895" xr:uid="{00000000-0005-0000-0000-00007E030000}"/>
    <cellStyle name="_Sheet1_Sheet1" xfId="896" xr:uid="{00000000-0005-0000-0000-00007F030000}"/>
    <cellStyle name="_Sheet1_Sheet1 2" xfId="897" xr:uid="{00000000-0005-0000-0000-000080030000}"/>
    <cellStyle name="_Sheet1_Sheet1 3" xfId="898" xr:uid="{00000000-0005-0000-0000-000081030000}"/>
    <cellStyle name="_Sheet1_Sheet1_1" xfId="899" xr:uid="{00000000-0005-0000-0000-000082030000}"/>
    <cellStyle name="_Sheet1_Sheet1_1 2" xfId="900" xr:uid="{00000000-0005-0000-0000-000083030000}"/>
    <cellStyle name="_Sheet1_Sheet1_1 3" xfId="901" xr:uid="{00000000-0005-0000-0000-000084030000}"/>
    <cellStyle name="_Sheet1_Sheet1_1_Delta-adjusted change" xfId="902" xr:uid="{00000000-0005-0000-0000-000085030000}"/>
    <cellStyle name="_Sheet1_Sheet1_Barclays Model" xfId="903" xr:uid="{00000000-0005-0000-0000-000086030000}"/>
    <cellStyle name="_Sheet1_Sheet1_Barclays Model 2" xfId="904" xr:uid="{00000000-0005-0000-0000-000087030000}"/>
    <cellStyle name="_Sheet1_Sheet1_Barclays Model 3" xfId="905" xr:uid="{00000000-0005-0000-0000-000088030000}"/>
    <cellStyle name="_Sheet1_Sheet1_Base Correlation" xfId="906" xr:uid="{00000000-0005-0000-0000-000089030000}"/>
    <cellStyle name="_Sheet1_Sheet1_CDS Index Spot" xfId="907" xr:uid="{00000000-0005-0000-0000-00008A030000}"/>
    <cellStyle name="_Sheet1_Sheet1_Corr Surface" xfId="908" xr:uid="{00000000-0005-0000-0000-00008B030000}"/>
    <cellStyle name="_Sheet1_Sheet1_Corr Surface 2" xfId="909" xr:uid="{00000000-0005-0000-0000-00008C030000}"/>
    <cellStyle name="_Sheet1_Sheet1_Corr Surface 3" xfId="910" xr:uid="{00000000-0005-0000-0000-00008D030000}"/>
    <cellStyle name="_Sheet1_Sheet1_CREX PV01" xfId="911" xr:uid="{00000000-0005-0000-0000-00008E030000}"/>
    <cellStyle name="_Sheet1_Sheet1_CREX PV01 2" xfId="912" xr:uid="{00000000-0005-0000-0000-00008F030000}"/>
    <cellStyle name="_Sheet1_Sheet1_CREX PV01 3" xfId="913" xr:uid="{00000000-0005-0000-0000-000090030000}"/>
    <cellStyle name="_Sheet1_Sheet1_Current CSG Close" xfId="914" xr:uid="{00000000-0005-0000-0000-000091030000}"/>
    <cellStyle name="_Sheet1_Sheet1_Daily Monitor - HY" xfId="915" xr:uid="{00000000-0005-0000-0000-000092030000}"/>
    <cellStyle name="_Sheet1_Sheet1_Daily Monitor - HY 2" xfId="916" xr:uid="{00000000-0005-0000-0000-000093030000}"/>
    <cellStyle name="_Sheet1_Sheet1_Daily Monitor - HY 3" xfId="917" xr:uid="{00000000-0005-0000-0000-000094030000}"/>
    <cellStyle name="_Sheet1_Sheet1_Data Dump" xfId="918" xr:uid="{00000000-0005-0000-0000-000095030000}"/>
    <cellStyle name="_Sheet1_Sheet1_Delta-adjusted change" xfId="919" xr:uid="{00000000-0005-0000-0000-000096030000}"/>
    <cellStyle name="_Sheet1_Sheet1_EOD" xfId="920" xr:uid="{00000000-0005-0000-0000-000097030000}"/>
    <cellStyle name="_Sheet1_Sheet1_EOD - 6" xfId="921" xr:uid="{00000000-0005-0000-0000-000098030000}"/>
    <cellStyle name="_Sheet1_Sheet1_EOD Calibration (BARCAP)" xfId="922" xr:uid="{00000000-0005-0000-0000-000099030000}"/>
    <cellStyle name="_Sheet1_Sheet1_EOD Calibration (BARCAP) 2" xfId="923" xr:uid="{00000000-0005-0000-0000-00009A030000}"/>
    <cellStyle name="_Sheet1_Sheet1_EOD Calibration (BARCAP) 3" xfId="924" xr:uid="{00000000-0005-0000-0000-00009B030000}"/>
    <cellStyle name="_Sheet1_Sheet1_EOD Dump" xfId="925" xr:uid="{00000000-0005-0000-0000-00009C030000}"/>
    <cellStyle name="_Sheet1_Sheet1_EOD Dump 2" xfId="926" xr:uid="{00000000-0005-0000-0000-00009D030000}"/>
    <cellStyle name="_Sheet1_Sheet1_EOD Dump 3" xfId="927" xr:uid="{00000000-0005-0000-0000-00009E030000}"/>
    <cellStyle name="_Sheet1_Sheet1_IG CREX Output" xfId="928" xr:uid="{00000000-0005-0000-0000-00009F030000}"/>
    <cellStyle name="_Sheet1_Sheet1_IG CREX Output 2" xfId="929" xr:uid="{00000000-0005-0000-0000-0000A0030000}"/>
    <cellStyle name="_Sheet1_Sheet1_IG CREX Output 3" xfId="930" xr:uid="{00000000-0005-0000-0000-0000A1030000}"/>
    <cellStyle name="_Sheet1_Sheet1_IG EOD Dump" xfId="931" xr:uid="{00000000-0005-0000-0000-0000A2030000}"/>
    <cellStyle name="_Sheet1_Sheet1_IG EOD Dump 2" xfId="932" xr:uid="{00000000-0005-0000-0000-0000A3030000}"/>
    <cellStyle name="_Sheet1_Sheet1_IG EOD Dump 3" xfId="933" xr:uid="{00000000-0005-0000-0000-0000A4030000}"/>
    <cellStyle name="_Sheet1_Sheet1_Inventory Summary HY 10-16-2008" xfId="934" xr:uid="{00000000-0005-0000-0000-0000A5030000}"/>
    <cellStyle name="_Sheet1_Sheet1_Inventory Summary HY 10-16-2008 2" xfId="935" xr:uid="{00000000-0005-0000-0000-0000A6030000}"/>
    <cellStyle name="_Sheet1_Sheet1_Inventory Summary HY 10-16-2008 3" xfId="936" xr:uid="{00000000-0005-0000-0000-0000A7030000}"/>
    <cellStyle name="_Sheet1_Sheet1_LCDX CREX Output" xfId="937" xr:uid="{00000000-0005-0000-0000-0000A8030000}"/>
    <cellStyle name="_Sheet1_Sheet1_LCDX CREX Output 2" xfId="938" xr:uid="{00000000-0005-0000-0000-0000A9030000}"/>
    <cellStyle name="_Sheet1_Sheet1_LCDX CREX Output 3" xfId="939" xr:uid="{00000000-0005-0000-0000-0000AA030000}"/>
    <cellStyle name="_Sheet1_Sheet1_LCDX_EL Matrix" xfId="940" xr:uid="{00000000-0005-0000-0000-0000AB030000}"/>
    <cellStyle name="_Sheet1_Sheet1_LCDX_EL Matrix 2" xfId="941" xr:uid="{00000000-0005-0000-0000-0000AC030000}"/>
    <cellStyle name="_Sheet1_Sheet1_LCDX_EL Matrix 3" xfId="942" xr:uid="{00000000-0005-0000-0000-0000AD030000}"/>
    <cellStyle name="_Sheet1_Sheet1_Market Making Sheet" xfId="943" xr:uid="{00000000-0005-0000-0000-0000AE030000}"/>
    <cellStyle name="_Sheet1_Sheet1_Mistral Deltas" xfId="944" xr:uid="{00000000-0005-0000-0000-0000AF030000}"/>
    <cellStyle name="_Sheet1_Sheet1_Mistral Deltas 2" xfId="945" xr:uid="{00000000-0005-0000-0000-0000B0030000}"/>
    <cellStyle name="_Sheet1_Sheet1_Mistral Deltas 3" xfId="946" xr:uid="{00000000-0005-0000-0000-0000B1030000}"/>
    <cellStyle name="_Sheet1_Sheet1_Mistral_Output" xfId="947" xr:uid="{00000000-0005-0000-0000-0000B2030000}"/>
    <cellStyle name="_Sheet1_Sheet1_MM Sheet" xfId="948" xr:uid="{00000000-0005-0000-0000-0000B3030000}"/>
    <cellStyle name="_Sheet1_Sheet1_Notional Risk" xfId="949" xr:uid="{00000000-0005-0000-0000-0000B4030000}"/>
    <cellStyle name="_Sheet1_Sheet1_Notional Risk and PNL Estimate" xfId="950" xr:uid="{00000000-0005-0000-0000-0000B5030000}"/>
    <cellStyle name="_Sheet1_Sheet1_Positions" xfId="951" xr:uid="{00000000-0005-0000-0000-0000B6030000}"/>
    <cellStyle name="_Sheet1_Sheet1_Scratch" xfId="952" xr:uid="{00000000-0005-0000-0000-0000B7030000}"/>
    <cellStyle name="_Sheet1_Sheet1_Scratch 2" xfId="953" xr:uid="{00000000-0005-0000-0000-0000B8030000}"/>
    <cellStyle name="_Sheet1_Sheet1_Scratch 3" xfId="954" xr:uid="{00000000-0005-0000-0000-0000B9030000}"/>
    <cellStyle name="_Sheet1_Sheet1_SetTrancheMarketData" xfId="955" xr:uid="{00000000-0005-0000-0000-0000BA030000}"/>
    <cellStyle name="_Sheet1_Sheet1_SetTrancheMarketData 2" xfId="956" xr:uid="{00000000-0005-0000-0000-0000BB030000}"/>
    <cellStyle name="_Sheet1_Sheet1_SetTrancheMarketData 3" xfId="957" xr:uid="{00000000-0005-0000-0000-0000BC030000}"/>
    <cellStyle name="_Sheet1_Sheet1_SetTrancheMarketData_1" xfId="958" xr:uid="{00000000-0005-0000-0000-0000BD030000}"/>
    <cellStyle name="_Sheet1_Sheet1_SetTrancheMarketData_1 2" xfId="959" xr:uid="{00000000-0005-0000-0000-0000BE030000}"/>
    <cellStyle name="_Sheet1_Sheet1_SetTrancheMarketData_1 3" xfId="960" xr:uid="{00000000-0005-0000-0000-0000BF030000}"/>
    <cellStyle name="_Sheet1_Sheet1_SetTrancheMarketData_2" xfId="961" xr:uid="{00000000-0005-0000-0000-0000C0030000}"/>
    <cellStyle name="_Sheet1_Sheet1_SetTrancheMarketData_Base Correlation" xfId="962" xr:uid="{00000000-0005-0000-0000-0000C1030000}"/>
    <cellStyle name="_Sheet1_Sheet1_SetTrancheMarketData_Corr Surface" xfId="963" xr:uid="{00000000-0005-0000-0000-0000C2030000}"/>
    <cellStyle name="_Sheet1_Sheet1_SetTrancheMarketData_Corr Surface 2" xfId="964" xr:uid="{00000000-0005-0000-0000-0000C3030000}"/>
    <cellStyle name="_Sheet1_Sheet1_SetTrancheMarketData_Corr Surface 3" xfId="965" xr:uid="{00000000-0005-0000-0000-0000C4030000}"/>
    <cellStyle name="_Sheet1_Sheet1_SetTrancheMarketData_CREX PV01" xfId="966" xr:uid="{00000000-0005-0000-0000-0000C5030000}"/>
    <cellStyle name="_Sheet1_Sheet1_SetTrancheMarketData_CREX PV01 2" xfId="967" xr:uid="{00000000-0005-0000-0000-0000C6030000}"/>
    <cellStyle name="_Sheet1_Sheet1_SetTrancheMarketData_CREX PV01 3" xfId="968" xr:uid="{00000000-0005-0000-0000-0000C7030000}"/>
    <cellStyle name="_Sheet1_Sheet1_SetTrancheMarketData_EOD" xfId="969" xr:uid="{00000000-0005-0000-0000-0000C8030000}"/>
    <cellStyle name="_Sheet1_Sheet1_SetTrancheMarketData_EOD - 6" xfId="970" xr:uid="{00000000-0005-0000-0000-0000C9030000}"/>
    <cellStyle name="_Sheet1_Sheet1_SetTrancheMarketData_EOD Calibration (BARCAP)" xfId="971" xr:uid="{00000000-0005-0000-0000-0000CA030000}"/>
    <cellStyle name="_Sheet1_Sheet1_SetTrancheMarketData_EOD Calibration (BARCAP) 2" xfId="972" xr:uid="{00000000-0005-0000-0000-0000CB030000}"/>
    <cellStyle name="_Sheet1_Sheet1_SetTrancheMarketData_EOD Calibration (BARCAP) 3" xfId="973" xr:uid="{00000000-0005-0000-0000-0000CC030000}"/>
    <cellStyle name="_Sheet1_Sheet1_SetTrancheMarketData_IG CREX Output" xfId="974" xr:uid="{00000000-0005-0000-0000-0000CD030000}"/>
    <cellStyle name="_Sheet1_Sheet1_SetTrancheMarketData_IG CREX Output 2" xfId="975" xr:uid="{00000000-0005-0000-0000-0000CE030000}"/>
    <cellStyle name="_Sheet1_Sheet1_SetTrancheMarketData_IG CREX Output 3" xfId="976" xr:uid="{00000000-0005-0000-0000-0000CF030000}"/>
    <cellStyle name="_Sheet1_Sheet1_SetTrancheMarketData_IG EOD Dump" xfId="977" xr:uid="{00000000-0005-0000-0000-0000D0030000}"/>
    <cellStyle name="_Sheet1_Sheet1_SetTrancheMarketData_IG EOD Dump 2" xfId="978" xr:uid="{00000000-0005-0000-0000-0000D1030000}"/>
    <cellStyle name="_Sheet1_Sheet1_SetTrancheMarketData_IG EOD Dump 3" xfId="979" xr:uid="{00000000-0005-0000-0000-0000D2030000}"/>
    <cellStyle name="_Sheet1_Sheet1_SetTrancheMarketData_Mistral Deltas" xfId="980" xr:uid="{00000000-0005-0000-0000-0000D3030000}"/>
    <cellStyle name="_Sheet1_Sheet1_SetTrancheMarketData_Mistral Deltas 2" xfId="981" xr:uid="{00000000-0005-0000-0000-0000D4030000}"/>
    <cellStyle name="_Sheet1_Sheet1_SetTrancheMarketData_Mistral Deltas 3" xfId="982" xr:uid="{00000000-0005-0000-0000-0000D5030000}"/>
    <cellStyle name="_Sheet1_Sheet1_SetTrancheMarketData_Mistral_Output" xfId="983" xr:uid="{00000000-0005-0000-0000-0000D6030000}"/>
    <cellStyle name="_Sheet1_Sheet1_SetTrancheMarketData_SetTrancheMarketData" xfId="984" xr:uid="{00000000-0005-0000-0000-0000D7030000}"/>
    <cellStyle name="_Sheet1_Sheet1_SetTrancheMarketData_SetTrancheMarketData 2" xfId="985" xr:uid="{00000000-0005-0000-0000-0000D8030000}"/>
    <cellStyle name="_Sheet1_Sheet1_SetTrancheMarketData_SetTrancheMarketData 3" xfId="986" xr:uid="{00000000-0005-0000-0000-0000D9030000}"/>
    <cellStyle name="_Sheet1_Sheet1_SetTrancheMarketData_SetTrancheMarketData_1" xfId="987" xr:uid="{00000000-0005-0000-0000-0000DA030000}"/>
    <cellStyle name="_Sheet1_Sheet1_SetTrancheMarketData_Sheet1" xfId="988" xr:uid="{00000000-0005-0000-0000-0000DB030000}"/>
    <cellStyle name="_Sheet1_Sheet1_Sheet1" xfId="989" xr:uid="{00000000-0005-0000-0000-0000DC030000}"/>
    <cellStyle name="_Sheet1_Sheet1_Tickers" xfId="990" xr:uid="{00000000-0005-0000-0000-0000DD030000}"/>
    <cellStyle name="_Sheet1_Sheet1_Tranche Mids" xfId="991" xr:uid="{00000000-0005-0000-0000-0000DE030000}"/>
    <cellStyle name="_Sheet1_Sheet1_Tranche Mids 2" xfId="992" xr:uid="{00000000-0005-0000-0000-0000DF030000}"/>
    <cellStyle name="_Sheet1_Sheet1_Tranche Mids 3" xfId="993" xr:uid="{00000000-0005-0000-0000-0000E0030000}"/>
    <cellStyle name="_Sheet1_Sheet2" xfId="994" xr:uid="{00000000-0005-0000-0000-0000E1030000}"/>
    <cellStyle name="_Sheet1_Sheet2 2" xfId="995" xr:uid="{00000000-0005-0000-0000-0000E2030000}"/>
    <cellStyle name="_Sheet1_Sheet2 3" xfId="996" xr:uid="{00000000-0005-0000-0000-0000E3030000}"/>
    <cellStyle name="_Sheet1_Spreads" xfId="997" xr:uid="{00000000-0005-0000-0000-0000E4030000}"/>
    <cellStyle name="_Sheet1_Static" xfId="998" xr:uid="{00000000-0005-0000-0000-0000E5030000}"/>
    <cellStyle name="_Sheet1_Static 2" xfId="999" xr:uid="{00000000-0005-0000-0000-0000E6030000}"/>
    <cellStyle name="_Sheet1_Static 3" xfId="1000" xr:uid="{00000000-0005-0000-0000-0000E7030000}"/>
    <cellStyle name="_Sheet1_Summary" xfId="1001" xr:uid="{00000000-0005-0000-0000-0000E8030000}"/>
    <cellStyle name="_Sheet1_Summary 2" xfId="1002" xr:uid="{00000000-0005-0000-0000-0000E9030000}"/>
    <cellStyle name="_Sheet1_Summary 3" xfId="1003" xr:uid="{00000000-0005-0000-0000-0000EA030000}"/>
    <cellStyle name="_Sheet1_Summary at Index level" xfId="1004" xr:uid="{00000000-0005-0000-0000-0000EB030000}"/>
    <cellStyle name="_Sheet1_Summary at Index level 2" xfId="1005" xr:uid="{00000000-0005-0000-0000-0000EC030000}"/>
    <cellStyle name="_Sheet1_Summary at Index level 3" xfId="1006" xr:uid="{00000000-0005-0000-0000-0000ED030000}"/>
    <cellStyle name="_Sheet1_Super Senior" xfId="1007" xr:uid="{00000000-0005-0000-0000-0000EE030000}"/>
    <cellStyle name="_Sheet1_Super Senior 2" xfId="1008" xr:uid="{00000000-0005-0000-0000-0000EF030000}"/>
    <cellStyle name="_Sheet1_Super Senior 3" xfId="1009" xr:uid="{00000000-0005-0000-0000-0000F0030000}"/>
    <cellStyle name="_Sheet1_Tickers" xfId="1010" xr:uid="{00000000-0005-0000-0000-0000F1030000}"/>
    <cellStyle name="_Sheet1_Tranche Mids" xfId="1011" xr:uid="{00000000-0005-0000-0000-0000F2030000}"/>
    <cellStyle name="_Sheet1_Tranche Mids 2" xfId="1012" xr:uid="{00000000-0005-0000-0000-0000F3030000}"/>
    <cellStyle name="_Sheet1_Tranche Mids 3" xfId="1013" xr:uid="{00000000-0005-0000-0000-0000F4030000}"/>
    <cellStyle name="_Sheet1_USD CDS" xfId="1014" xr:uid="{00000000-0005-0000-0000-0000F5030000}"/>
    <cellStyle name="_Sheet1_USD CDS 2" xfId="1015" xr:uid="{00000000-0005-0000-0000-0000F6030000}"/>
    <cellStyle name="_Sheet1_USD CDS 3" xfId="1016" xr:uid="{00000000-0005-0000-0000-0000F7030000}"/>
    <cellStyle name="_Sheet2" xfId="1017" xr:uid="{00000000-0005-0000-0000-0000F8030000}"/>
    <cellStyle name="_Sheet2 2" xfId="1018" xr:uid="{00000000-0005-0000-0000-0000F9030000}"/>
    <cellStyle name="_Sheet2 3" xfId="1019" xr:uid="{00000000-0005-0000-0000-0000FA030000}"/>
    <cellStyle name="_Sheet4" xfId="1020" xr:uid="{00000000-0005-0000-0000-0000FB030000}"/>
    <cellStyle name="_Sheet4 2" xfId="1021" xr:uid="{00000000-0005-0000-0000-0000FC030000}"/>
    <cellStyle name="_Sheet4 3" xfId="1022" xr:uid="{00000000-0005-0000-0000-0000FD030000}"/>
    <cellStyle name="_Sheet9" xfId="1023" xr:uid="{00000000-0005-0000-0000-0000FE030000}"/>
    <cellStyle name="_Sheet9 2" xfId="1024" xr:uid="{00000000-0005-0000-0000-0000FF030000}"/>
    <cellStyle name="_Sheet9 3" xfId="1025" xr:uid="{00000000-0005-0000-0000-000000040000}"/>
    <cellStyle name="_Single Name Hedger test3" xfId="1026" xr:uid="{00000000-0005-0000-0000-000001040000}"/>
    <cellStyle name="_Single Name Hedger test3 2" xfId="1027" xr:uid="{00000000-0005-0000-0000-000002040000}"/>
    <cellStyle name="_Single Name Hedger test3 3" xfId="1028" xr:uid="{00000000-0005-0000-0000-000003040000}"/>
    <cellStyle name="_SPIDER_INPUTS" xfId="1029" xr:uid="{00000000-0005-0000-0000-000004040000}"/>
    <cellStyle name="_SPIDER_INPUTS 2" xfId="1030" xr:uid="{00000000-0005-0000-0000-000005040000}"/>
    <cellStyle name="_SPIDER_INPUTS 3" xfId="1031" xr:uid="{00000000-0005-0000-0000-000006040000}"/>
    <cellStyle name="_SPIDER_INPUTS_CDS Index Spot" xfId="1032" xr:uid="{00000000-0005-0000-0000-000007040000}"/>
    <cellStyle name="_SPIDER_INPUTS_Sheet1" xfId="1033" xr:uid="{00000000-0005-0000-0000-000008040000}"/>
    <cellStyle name="_SpreadAdjust" xfId="1034" xr:uid="{00000000-0005-0000-0000-000009040000}"/>
    <cellStyle name="_SpreadAdjust_Sheet1" xfId="1035" xr:uid="{00000000-0005-0000-0000-00000A040000}"/>
    <cellStyle name="_Static" xfId="1036" xr:uid="{00000000-0005-0000-0000-00000B040000}"/>
    <cellStyle name="_Structured" xfId="1037" xr:uid="{00000000-0005-0000-0000-00000C040000}"/>
    <cellStyle name="_Structured 2" xfId="1038" xr:uid="{00000000-0005-0000-0000-00000D040000}"/>
    <cellStyle name="_Structured 3" xfId="1039" xr:uid="{00000000-0005-0000-0000-00000E040000}"/>
    <cellStyle name="_SubHeading" xfId="1040" xr:uid="{00000000-0005-0000-0000-00000F040000}"/>
    <cellStyle name="_Summary" xfId="1041" xr:uid="{00000000-0005-0000-0000-000010040000}"/>
    <cellStyle name="_Summary 2" xfId="1042" xr:uid="{00000000-0005-0000-0000-000011040000}"/>
    <cellStyle name="_Summary 3" xfId="1043" xr:uid="{00000000-0005-0000-0000-000012040000}"/>
    <cellStyle name="_Summary_1" xfId="1044" xr:uid="{00000000-0005-0000-0000-000013040000}"/>
    <cellStyle name="_Summary_1 2" xfId="1045" xr:uid="{00000000-0005-0000-0000-000014040000}"/>
    <cellStyle name="_Summary_1 3" xfId="1046" xr:uid="{00000000-0005-0000-0000-000015040000}"/>
    <cellStyle name="_Summary_CREX" xfId="1047" xr:uid="{00000000-0005-0000-0000-000016040000}"/>
    <cellStyle name="_Summary_CREX 2" xfId="1048" xr:uid="{00000000-0005-0000-0000-000017040000}"/>
    <cellStyle name="_Summary_CREX 3" xfId="1049" xr:uid="{00000000-0005-0000-0000-000018040000}"/>
    <cellStyle name="_Summary_Delta-adjusted change" xfId="1050" xr:uid="{00000000-0005-0000-0000-000019040000}"/>
    <cellStyle name="_Summary_Delta-adjusted change 2" xfId="1051" xr:uid="{00000000-0005-0000-0000-00001A040000}"/>
    <cellStyle name="_Summary_Delta-adjusted change 3" xfId="1052" xr:uid="{00000000-0005-0000-0000-00001B040000}"/>
    <cellStyle name="_Summary_EOD - 6" xfId="1053" xr:uid="{00000000-0005-0000-0000-00001C040000}"/>
    <cellStyle name="_Summary_EOD Marks" xfId="1054" xr:uid="{00000000-0005-0000-0000-00001D040000}"/>
    <cellStyle name="_Summary_EOD Marks 2" xfId="1055" xr:uid="{00000000-0005-0000-0000-00001E040000}"/>
    <cellStyle name="_Summary_EOD Marks 3" xfId="1056" xr:uid="{00000000-0005-0000-0000-00001F040000}"/>
    <cellStyle name="_Summary_ES details" xfId="1057" xr:uid="{00000000-0005-0000-0000-000020040000}"/>
    <cellStyle name="_Summary_ES details 2" xfId="1058" xr:uid="{00000000-0005-0000-0000-000021040000}"/>
    <cellStyle name="_Summary_ES details 3" xfId="1059" xr:uid="{00000000-0005-0000-0000-000022040000}"/>
    <cellStyle name="_Summary_EU Index Tranche" xfId="1060" xr:uid="{00000000-0005-0000-0000-000023040000}"/>
    <cellStyle name="_Summary_EU Index Tranche 2" xfId="1061" xr:uid="{00000000-0005-0000-0000-000024040000}"/>
    <cellStyle name="_Summary_EU Index Tranche 3" xfId="1062" xr:uid="{00000000-0005-0000-0000-000025040000}"/>
    <cellStyle name="_Summary_EU Managed CSOs" xfId="1063" xr:uid="{00000000-0005-0000-0000-000026040000}"/>
    <cellStyle name="_Summary_EU Managed CSOs 2" xfId="1064" xr:uid="{00000000-0005-0000-0000-000027040000}"/>
    <cellStyle name="_Summary_EU Managed CSOs 3" xfId="1065" xr:uid="{00000000-0005-0000-0000-000028040000}"/>
    <cellStyle name="_Summary_EU Tranche B2B" xfId="1066" xr:uid="{00000000-0005-0000-0000-000029040000}"/>
    <cellStyle name="_Summary_EU Tranche B2B 2" xfId="1067" xr:uid="{00000000-0005-0000-0000-00002A040000}"/>
    <cellStyle name="_Summary_EU Tranche B2B 3" xfId="1068" xr:uid="{00000000-0005-0000-0000-00002B040000}"/>
    <cellStyle name="_Summary_European Structured" xfId="1069" xr:uid="{00000000-0005-0000-0000-00002C040000}"/>
    <cellStyle name="_Summary_European Structured 2" xfId="1070" xr:uid="{00000000-0005-0000-0000-00002D040000}"/>
    <cellStyle name="_Summary_European Structured 3" xfId="1071" xr:uid="{00000000-0005-0000-0000-00002E040000}"/>
    <cellStyle name="_Summary_IG_EL Matrix" xfId="1072" xr:uid="{00000000-0005-0000-0000-00002F040000}"/>
    <cellStyle name="_Summary_Index Off The Run" xfId="1073" xr:uid="{00000000-0005-0000-0000-000030040000}"/>
    <cellStyle name="_Summary_Index Off The Run 2" xfId="1074" xr:uid="{00000000-0005-0000-0000-000031040000}"/>
    <cellStyle name="_Summary_Index Off The Run 3" xfId="1075" xr:uid="{00000000-0005-0000-0000-000032040000}"/>
    <cellStyle name="_Summary_Index Pos Details" xfId="1076" xr:uid="{00000000-0005-0000-0000-000033040000}"/>
    <cellStyle name="_Summary_Index Pos Details 2" xfId="1077" xr:uid="{00000000-0005-0000-0000-000034040000}"/>
    <cellStyle name="_Summary_Index Pos Details 3" xfId="1078" xr:uid="{00000000-0005-0000-0000-000035040000}"/>
    <cellStyle name="_Summary_IT details" xfId="1079" xr:uid="{00000000-0005-0000-0000-000036040000}"/>
    <cellStyle name="_Summary_IT details 2" xfId="1080" xr:uid="{00000000-0005-0000-0000-000037040000}"/>
    <cellStyle name="_Summary_IT details 3" xfId="1081" xr:uid="{00000000-0005-0000-0000-000038040000}"/>
    <cellStyle name="_Summary_Marks Dump" xfId="1082" xr:uid="{00000000-0005-0000-0000-000039040000}"/>
    <cellStyle name="_Summary_Marks Dump 2" xfId="1083" xr:uid="{00000000-0005-0000-0000-00003A040000}"/>
    <cellStyle name="_Summary_Marks Dump 3" xfId="1084" xr:uid="{00000000-0005-0000-0000-00003B040000}"/>
    <cellStyle name="_Summary_Other P&amp;L" xfId="1085" xr:uid="{00000000-0005-0000-0000-00003C040000}"/>
    <cellStyle name="_Summary_Other P&amp;L 2" xfId="1086" xr:uid="{00000000-0005-0000-0000-00003D040000}"/>
    <cellStyle name="_Summary_Other P&amp;L 3" xfId="1087" xr:uid="{00000000-0005-0000-0000-00003E040000}"/>
    <cellStyle name="_Summary_p&amp;l" xfId="1088" xr:uid="{00000000-0005-0000-0000-00003F040000}"/>
    <cellStyle name="_Summary_p&amp;l 2" xfId="1089" xr:uid="{00000000-0005-0000-0000-000040040000}"/>
    <cellStyle name="_Summary_p&amp;l 3" xfId="1090" xr:uid="{00000000-0005-0000-0000-000041040000}"/>
    <cellStyle name="_Summary_PL Summary" xfId="1091" xr:uid="{00000000-0005-0000-0000-000042040000}"/>
    <cellStyle name="_Summary_PL Summary 2" xfId="1092" xr:uid="{00000000-0005-0000-0000-000043040000}"/>
    <cellStyle name="_Summary_PL Summary 3" xfId="1093" xr:uid="{00000000-0005-0000-0000-000044040000}"/>
    <cellStyle name="_Summary_Reserves" xfId="1094" xr:uid="{00000000-0005-0000-0000-000045040000}"/>
    <cellStyle name="_Summary_Reserves 2" xfId="1095" xr:uid="{00000000-0005-0000-0000-000046040000}"/>
    <cellStyle name="_Summary_Reserves 3" xfId="1096" xr:uid="{00000000-0005-0000-0000-000047040000}"/>
    <cellStyle name="_Summary_SCT inputs" xfId="1097" xr:uid="{00000000-0005-0000-0000-000048040000}"/>
    <cellStyle name="_Summary_SCT inputs 2" xfId="1098" xr:uid="{00000000-0005-0000-0000-000049040000}"/>
    <cellStyle name="_Summary_SCT inputs 3" xfId="1099" xr:uid="{00000000-0005-0000-0000-00004A040000}"/>
    <cellStyle name="_Summary_Sheet1" xfId="1100" xr:uid="{00000000-0005-0000-0000-00004B040000}"/>
    <cellStyle name="_Summary_Sheet1 2" xfId="1101" xr:uid="{00000000-0005-0000-0000-00004C040000}"/>
    <cellStyle name="_Summary_Sheet1 3" xfId="1102" xr:uid="{00000000-0005-0000-0000-00004D040000}"/>
    <cellStyle name="_Summary_Sheet1_1" xfId="1103" xr:uid="{00000000-0005-0000-0000-00004E040000}"/>
    <cellStyle name="_Summary_Summary" xfId="1104" xr:uid="{00000000-0005-0000-0000-00004F040000}"/>
    <cellStyle name="_Summary_Summary 2" xfId="1105" xr:uid="{00000000-0005-0000-0000-000050040000}"/>
    <cellStyle name="_Summary_Summary 3" xfId="1106" xr:uid="{00000000-0005-0000-0000-000051040000}"/>
    <cellStyle name="_Summary_Super Senior" xfId="1107" xr:uid="{00000000-0005-0000-0000-000052040000}"/>
    <cellStyle name="_Summary_Super Senior 2" xfId="1108" xr:uid="{00000000-0005-0000-0000-000053040000}"/>
    <cellStyle name="_Summary_Super Senior 3" xfId="1109" xr:uid="{00000000-0005-0000-0000-000054040000}"/>
    <cellStyle name="_Summary_Tradelog" xfId="1110" xr:uid="{00000000-0005-0000-0000-000055040000}"/>
    <cellStyle name="_Summary_Tradelog 2" xfId="1111" xr:uid="{00000000-0005-0000-0000-000056040000}"/>
    <cellStyle name="_Summary_Tradelog 3" xfId="1112" xr:uid="{00000000-0005-0000-0000-000057040000}"/>
    <cellStyle name="_Summary_Tranche Mids" xfId="1113" xr:uid="{00000000-0005-0000-0000-000058040000}"/>
    <cellStyle name="_Super Senior" xfId="1114" xr:uid="{00000000-0005-0000-0000-000059040000}"/>
    <cellStyle name="_Super Senior 2" xfId="1115" xr:uid="{00000000-0005-0000-0000-00005A040000}"/>
    <cellStyle name="_Super Senior 3" xfId="1116" xr:uid="{00000000-0005-0000-0000-00005B040000}"/>
    <cellStyle name="_Super Senior_1" xfId="1117" xr:uid="{00000000-0005-0000-0000-00005C040000}"/>
    <cellStyle name="_Super Senior_1 2" xfId="1118" xr:uid="{00000000-0005-0000-0000-00005D040000}"/>
    <cellStyle name="_Super Senior_1 3" xfId="1119" xr:uid="{00000000-0005-0000-0000-00005E040000}"/>
    <cellStyle name="_Super_Senior" xfId="1120" xr:uid="{00000000-0005-0000-0000-00005F040000}"/>
    <cellStyle name="_Super_Senior 2" xfId="1121" xr:uid="{00000000-0005-0000-0000-000060040000}"/>
    <cellStyle name="_Super_Senior 3" xfId="1122" xr:uid="{00000000-0005-0000-0000-000061040000}"/>
    <cellStyle name="_t-1Risk" xfId="1123" xr:uid="{00000000-0005-0000-0000-000062040000}"/>
    <cellStyle name="_t-1Risk 2" xfId="1124" xr:uid="{00000000-0005-0000-0000-000063040000}"/>
    <cellStyle name="_t-1Risk 3" xfId="1125" xr:uid="{00000000-0005-0000-0000-000064040000}"/>
    <cellStyle name="_Table" xfId="1126" xr:uid="{00000000-0005-0000-0000-000065040000}"/>
    <cellStyle name="_TableHead" xfId="1127" xr:uid="{00000000-0005-0000-0000-000066040000}"/>
    <cellStyle name="_TableRowHead" xfId="1128" xr:uid="{00000000-0005-0000-0000-000067040000}"/>
    <cellStyle name="_Tables" xfId="1129" xr:uid="{00000000-0005-0000-0000-000068040000}"/>
    <cellStyle name="_Tables 2" xfId="1130" xr:uid="{00000000-0005-0000-0000-000069040000}"/>
    <cellStyle name="_Tables 3" xfId="1131" xr:uid="{00000000-0005-0000-0000-00006A040000}"/>
    <cellStyle name="_TableSuperHead" xfId="1132" xr:uid="{00000000-0005-0000-0000-00006B040000}"/>
    <cellStyle name="_Test" xfId="1133" xr:uid="{00000000-0005-0000-0000-00006C040000}"/>
    <cellStyle name="_TickerData Global v1.0" xfId="1134" xr:uid="{00000000-0005-0000-0000-00006D040000}"/>
    <cellStyle name="_TickerData Global v1.0 2" xfId="1135" xr:uid="{00000000-0005-0000-0000-00006E040000}"/>
    <cellStyle name="_TickerData Global v1.0 3" xfId="1136" xr:uid="{00000000-0005-0000-0000-00006F040000}"/>
    <cellStyle name="_TickerData Global v1.0_CRexExecutorLatestForCheckIn" xfId="1137" xr:uid="{00000000-0005-0000-0000-000070040000}"/>
    <cellStyle name="_TickerData Global v1.0_Main" xfId="1138" xr:uid="{00000000-0005-0000-0000-000071040000}"/>
    <cellStyle name="_TickerData Global v1.0_Market Data" xfId="1139" xr:uid="{00000000-0005-0000-0000-000072040000}"/>
    <cellStyle name="_TickerData Global v1.0_Market Data_1" xfId="1140" xr:uid="{00000000-0005-0000-0000-000073040000}"/>
    <cellStyle name="_TickerData Global v1.0_Market Data_Sheet1" xfId="1141" xr:uid="{00000000-0005-0000-0000-000074040000}"/>
    <cellStyle name="_TickerData Global v1.0_Sheet1" xfId="1142" xr:uid="{00000000-0005-0000-0000-000075040000}"/>
    <cellStyle name="_Tickers" xfId="1143" xr:uid="{00000000-0005-0000-0000-000076040000}"/>
    <cellStyle name="_Tickers 2" xfId="1144" xr:uid="{00000000-0005-0000-0000-000077040000}"/>
    <cellStyle name="_Tickers 3" xfId="1145" xr:uid="{00000000-0005-0000-0000-000078040000}"/>
    <cellStyle name="_Today" xfId="1146" xr:uid="{00000000-0005-0000-0000-000079040000}"/>
    <cellStyle name="_Today 2" xfId="1147" xr:uid="{00000000-0005-0000-0000-00007A040000}"/>
    <cellStyle name="_Today 3" xfId="1148" xr:uid="{00000000-0005-0000-0000-00007B040000}"/>
    <cellStyle name="_Trade Level Details" xfId="1149" xr:uid="{00000000-0005-0000-0000-00007C040000}"/>
    <cellStyle name="_Trade Level Details 2" xfId="1150" xr:uid="{00000000-0005-0000-0000-00007D040000}"/>
    <cellStyle name="_Trade Level Details 3" xfId="1151" xr:uid="{00000000-0005-0000-0000-00007E040000}"/>
    <cellStyle name="_Tradelog" xfId="1152" xr:uid="{00000000-0005-0000-0000-00007F040000}"/>
    <cellStyle name="_Tradelog Shadow" xfId="1153" xr:uid="{00000000-0005-0000-0000-000080040000}"/>
    <cellStyle name="_Tradelog_1" xfId="1154" xr:uid="{00000000-0005-0000-0000-000081040000}"/>
    <cellStyle name="_Tradelog_1 2" xfId="1155" xr:uid="{00000000-0005-0000-0000-000082040000}"/>
    <cellStyle name="_Tradelog_1 3" xfId="1156" xr:uid="{00000000-0005-0000-0000-000083040000}"/>
    <cellStyle name="_Trades at Loss piece level" xfId="1157" xr:uid="{00000000-0005-0000-0000-000084040000}"/>
    <cellStyle name="_Trades at Loss piece level 2" xfId="1158" xr:uid="{00000000-0005-0000-0000-000085040000}"/>
    <cellStyle name="_Trades at Loss piece level 3" xfId="1159" xr:uid="{00000000-0005-0000-0000-000086040000}"/>
    <cellStyle name="_Tranche" xfId="1160" xr:uid="{00000000-0005-0000-0000-000087040000}"/>
    <cellStyle name="_Tranche 2" xfId="1161" xr:uid="{00000000-0005-0000-0000-000088040000}"/>
    <cellStyle name="_Tranche 3" xfId="1162" xr:uid="{00000000-0005-0000-0000-000089040000}"/>
    <cellStyle name="_Tranche Marks" xfId="1163" xr:uid="{00000000-0005-0000-0000-00008A040000}"/>
    <cellStyle name="_Tranche Mids" xfId="1164" xr:uid="{00000000-0005-0000-0000-00008B040000}"/>
    <cellStyle name="_Tranche Mids 2" xfId="1165" xr:uid="{00000000-0005-0000-0000-00008C040000}"/>
    <cellStyle name="_Tranche Mids 3" xfId="1166" xr:uid="{00000000-0005-0000-0000-00008D040000}"/>
    <cellStyle name="_Tranche Single Name Hedger" xfId="1167" xr:uid="{00000000-0005-0000-0000-00008E040000}"/>
    <cellStyle name="_TrancheData" xfId="1168" xr:uid="{00000000-0005-0000-0000-00008F040000}"/>
    <cellStyle name="_TrancheData 2" xfId="1169" xr:uid="{00000000-0005-0000-0000-000090040000}"/>
    <cellStyle name="_TrancheData 3" xfId="1170" xr:uid="{00000000-0005-0000-0000-000091040000}"/>
    <cellStyle name="_Tranchelet" xfId="1171" xr:uid="{00000000-0005-0000-0000-000092040000}"/>
    <cellStyle name="_Tranchelet_Sheet1" xfId="1172" xr:uid="{00000000-0005-0000-0000-000093040000}"/>
    <cellStyle name="_trcurves" xfId="1173" xr:uid="{00000000-0005-0000-0000-000094040000}"/>
    <cellStyle name="_US IT MM" xfId="1174" xr:uid="{00000000-0005-0000-0000-000095040000}"/>
    <cellStyle name="_US IT MM 2" xfId="1175" xr:uid="{00000000-0005-0000-0000-000096040000}"/>
    <cellStyle name="_US IT MM 3" xfId="1176" xr:uid="{00000000-0005-0000-0000-000097040000}"/>
    <cellStyle name="_USD CDS" xfId="1177" xr:uid="{00000000-0005-0000-0000-000098040000}"/>
    <cellStyle name="_USD CDS 2" xfId="1178" xr:uid="{00000000-0005-0000-0000-000099040000}"/>
    <cellStyle name="_USD CDS 3" xfId="1179" xr:uid="{00000000-0005-0000-0000-00009A040000}"/>
    <cellStyle name="_USD CDS_1" xfId="1180" xr:uid="{00000000-0005-0000-0000-00009B040000}"/>
    <cellStyle name="_USD CDS_1 2" xfId="1181" xr:uid="{00000000-0005-0000-0000-00009C040000}"/>
    <cellStyle name="_USD CDS_1 3" xfId="1182" xr:uid="{00000000-0005-0000-0000-00009D040000}"/>
    <cellStyle name="_VectorEditor" xfId="1183" xr:uid="{00000000-0005-0000-0000-00009E040000}"/>
    <cellStyle name="_VectorEditor_Sheet1" xfId="1184" xr:uid="{00000000-0005-0000-0000-00009F040000}"/>
    <cellStyle name="•W€_NewOriginal100" xfId="1188" xr:uid="{00000000-0005-0000-0000-0000A3040000}"/>
    <cellStyle name="=C:\WINNT35\SYSTEM32\COMMAND.COM" xfId="1185" xr:uid="{00000000-0005-0000-0000-0000A0040000}"/>
    <cellStyle name="=C:\WINNT35\SYSTEM32\COMMAND.COM 2" xfId="1186" xr:uid="{00000000-0005-0000-0000-0000A1040000}"/>
    <cellStyle name="=C:\WINNT35\SYSTEM32\COMMAND.COM 3" xfId="1187" xr:uid="{00000000-0005-0000-0000-0000A2040000}"/>
    <cellStyle name="20% - Accent1" xfId="1189" builtinId="30" customBuiltin="1"/>
    <cellStyle name="20% - Accent2" xfId="1190" builtinId="34" customBuiltin="1"/>
    <cellStyle name="20% - Accent3" xfId="1191" builtinId="38" customBuiltin="1"/>
    <cellStyle name="20% - Accent4" xfId="1192" builtinId="42" customBuiltin="1"/>
    <cellStyle name="20% - Accent5" xfId="1193" builtinId="46" customBuiltin="1"/>
    <cellStyle name="20% - Accent6" xfId="1194" builtinId="50" customBuiltin="1"/>
    <cellStyle name="40% - Accent1" xfId="1195" builtinId="31" customBuiltin="1"/>
    <cellStyle name="40% - Accent2" xfId="1196" builtinId="35" customBuiltin="1"/>
    <cellStyle name="40% - Accent3" xfId="1197" builtinId="39" customBuiltin="1"/>
    <cellStyle name="40% - Accent4" xfId="1198" builtinId="43" customBuiltin="1"/>
    <cellStyle name="40% - Accent5" xfId="1199" builtinId="47" customBuiltin="1"/>
    <cellStyle name="40% - Accent6" xfId="1200" builtinId="51" customBuiltin="1"/>
    <cellStyle name="60% - Accent1" xfId="1201" builtinId="32" customBuiltin="1"/>
    <cellStyle name="60% - Accent2" xfId="1202" builtinId="36" customBuiltin="1"/>
    <cellStyle name="60% - Accent3" xfId="1203" builtinId="40" customBuiltin="1"/>
    <cellStyle name="60% - Accent4" xfId="1204" builtinId="44" customBuiltin="1"/>
    <cellStyle name="60% - Accent5" xfId="1205" builtinId="48" customBuiltin="1"/>
    <cellStyle name="60% - Accent6" xfId="1206" builtinId="52" customBuiltin="1"/>
    <cellStyle name="Accent1" xfId="1207" builtinId="29" customBuiltin="1"/>
    <cellStyle name="Accent2" xfId="1208" builtinId="33" customBuiltin="1"/>
    <cellStyle name="Accent3" xfId="1209" builtinId="37" customBuiltin="1"/>
    <cellStyle name="Accent4" xfId="1210" builtinId="41" customBuiltin="1"/>
    <cellStyle name="Accent5" xfId="1211" builtinId="45" customBuiltin="1"/>
    <cellStyle name="Accent6" xfId="1212" builtinId="49" customBuiltin="1"/>
    <cellStyle name="AppSvrCode" xfId="1213" xr:uid="{00000000-0005-0000-0000-0000BC040000}"/>
    <cellStyle name="Arial 10" xfId="1214" xr:uid="{00000000-0005-0000-0000-0000BD040000}"/>
    <cellStyle name="Arial 12" xfId="1215" xr:uid="{00000000-0005-0000-0000-0000BE040000}"/>
    <cellStyle name="Array" xfId="1216" xr:uid="{00000000-0005-0000-0000-0000BF040000}"/>
    <cellStyle name="back" xfId="1217" xr:uid="{00000000-0005-0000-0000-0000C0040000}"/>
    <cellStyle name="Background" xfId="1218" xr:uid="{00000000-0005-0000-0000-0000C1040000}"/>
    <cellStyle name="Bad" xfId="1219" builtinId="27" customBuiltin="1"/>
    <cellStyle name="Bid Lables" xfId="1220" xr:uid="{00000000-0005-0000-0000-0000C3040000}"/>
    <cellStyle name="BLACK" xfId="1221" xr:uid="{00000000-0005-0000-0000-0000C4040000}"/>
    <cellStyle name="BlankedZeros" xfId="1222" xr:uid="{00000000-0005-0000-0000-0000C5040000}"/>
    <cellStyle name="Border" xfId="1223" xr:uid="{00000000-0005-0000-0000-0000C6040000}"/>
    <cellStyle name="British Pound" xfId="1224" xr:uid="{00000000-0005-0000-0000-0000C7040000}"/>
    <cellStyle name="bullet" xfId="1225" xr:uid="{00000000-0005-0000-0000-0000C8040000}"/>
    <cellStyle name="Calculation" xfId="1226" builtinId="22" customBuiltin="1"/>
    <cellStyle name="Check Cell" xfId="1227" builtinId="23" customBuiltin="1"/>
    <cellStyle name="code" xfId="1228" xr:uid="{00000000-0005-0000-0000-0000CB040000}"/>
    <cellStyle name="Comma  - Style1" xfId="1229" xr:uid="{00000000-0005-0000-0000-0000CC040000}"/>
    <cellStyle name="Comma  - Style2" xfId="1230" xr:uid="{00000000-0005-0000-0000-0000CD040000}"/>
    <cellStyle name="Comma  - Style3" xfId="1231" xr:uid="{00000000-0005-0000-0000-0000CE040000}"/>
    <cellStyle name="Comma  - Style4" xfId="1232" xr:uid="{00000000-0005-0000-0000-0000CF040000}"/>
    <cellStyle name="Comma  - Style5" xfId="1233" xr:uid="{00000000-0005-0000-0000-0000D0040000}"/>
    <cellStyle name="Comma  - Style6" xfId="1234" xr:uid="{00000000-0005-0000-0000-0000D1040000}"/>
    <cellStyle name="Comma  - Style7" xfId="1235" xr:uid="{00000000-0005-0000-0000-0000D2040000}"/>
    <cellStyle name="Comma  - Style8" xfId="1236" xr:uid="{00000000-0005-0000-0000-0000D3040000}"/>
    <cellStyle name="Comma 0" xfId="1237" xr:uid="{00000000-0005-0000-0000-0000D4040000}"/>
    <cellStyle name="Comma 2" xfId="1238" xr:uid="{00000000-0005-0000-0000-0000D5040000}"/>
    <cellStyle name="Comma0" xfId="1239" xr:uid="{00000000-0005-0000-0000-0000D6040000}"/>
    <cellStyle name="COMMENTS" xfId="1240" xr:uid="{00000000-0005-0000-0000-0000D7040000}"/>
    <cellStyle name="ConfirmationBody" xfId="1241" xr:uid="{00000000-0005-0000-0000-0000D8040000}"/>
    <cellStyle name="ConfirmationBodyDate" xfId="1242" xr:uid="{00000000-0005-0000-0000-0000D9040000}"/>
    <cellStyle name="ConfirmationBodyLeft" xfId="1243" xr:uid="{00000000-0005-0000-0000-0000DA040000}"/>
    <cellStyle name="ConfirmationTitle" xfId="1244" xr:uid="{00000000-0005-0000-0000-0000DB040000}"/>
    <cellStyle name="Convergence" xfId="1245" xr:uid="{00000000-0005-0000-0000-0000DC040000}"/>
    <cellStyle name="Convergence 2" xfId="1246" xr:uid="{00000000-0005-0000-0000-0000DD040000}"/>
    <cellStyle name="Convergence 3" xfId="1247" xr:uid="{00000000-0005-0000-0000-0000DE040000}"/>
    <cellStyle name="CreditCurveHeading" xfId="1248" xr:uid="{00000000-0005-0000-0000-0000DF040000}"/>
    <cellStyle name="Currency 0" xfId="1249" xr:uid="{00000000-0005-0000-0000-0000E0040000}"/>
    <cellStyle name="Currency 2" xfId="1250" xr:uid="{00000000-0005-0000-0000-0000E1040000}"/>
    <cellStyle name="Currency0" xfId="1251" xr:uid="{00000000-0005-0000-0000-0000E2040000}"/>
    <cellStyle name="CurrType" xfId="1252" xr:uid="{00000000-0005-0000-0000-0000E3040000}"/>
    <cellStyle name="dash" xfId="1253" xr:uid="{00000000-0005-0000-0000-0000E4040000}"/>
    <cellStyle name="DataNoEdit" xfId="1254" xr:uid="{00000000-0005-0000-0000-0000E5040000}"/>
    <cellStyle name="Date" xfId="1255" xr:uid="{00000000-0005-0000-0000-0000E6040000}"/>
    <cellStyle name="Date Aligned" xfId="1256" xr:uid="{00000000-0005-0000-0000-0000E7040000}"/>
    <cellStyle name="Date_Barclays Deltas" xfId="1257" xr:uid="{00000000-0005-0000-0000-0000E8040000}"/>
    <cellStyle name="DateFormat" xfId="1258" xr:uid="{00000000-0005-0000-0000-0000E9040000}"/>
    <cellStyle name="DateFormat 2" xfId="1259" xr:uid="{00000000-0005-0000-0000-0000EA040000}"/>
    <cellStyle name="DateFormat 3" xfId="1260" xr:uid="{00000000-0005-0000-0000-0000EB040000}"/>
    <cellStyle name="Dezimal [0]_Compiling Utility Macros" xfId="1261" xr:uid="{00000000-0005-0000-0000-0000EC040000}"/>
    <cellStyle name="Dezimal_Compiling Utility Macros" xfId="1262" xr:uid="{00000000-0005-0000-0000-0000ED040000}"/>
    <cellStyle name="Dialog" xfId="1263" xr:uid="{00000000-0005-0000-0000-0000EE040000}"/>
    <cellStyle name="Dotted Line" xfId="1264" xr:uid="{00000000-0005-0000-0000-0000EF040000}"/>
    <cellStyle name="Double Accounting" xfId="1265" xr:uid="{00000000-0005-0000-0000-0000F0040000}"/>
    <cellStyle name="DoubleClick" xfId="1266" xr:uid="{00000000-0005-0000-0000-0000F1040000}"/>
    <cellStyle name="DS 0" xfId="1267" xr:uid="{00000000-0005-0000-0000-0000F2040000}"/>
    <cellStyle name="DS 0 2" xfId="1268" xr:uid="{00000000-0005-0000-0000-0000F3040000}"/>
    <cellStyle name="DS 0 3" xfId="1269" xr:uid="{00000000-0005-0000-0000-0000F4040000}"/>
    <cellStyle name="DS 1" xfId="1270" xr:uid="{00000000-0005-0000-0000-0000F5040000}"/>
    <cellStyle name="DS 1 2" xfId="1271" xr:uid="{00000000-0005-0000-0000-0000F6040000}"/>
    <cellStyle name="DS 1 3" xfId="1272" xr:uid="{00000000-0005-0000-0000-0000F7040000}"/>
    <cellStyle name="DS 2" xfId="1273" xr:uid="{00000000-0005-0000-0000-0000F8040000}"/>
    <cellStyle name="DS 2 2" xfId="1274" xr:uid="{00000000-0005-0000-0000-0000F9040000}"/>
    <cellStyle name="DS 2 3" xfId="1275" xr:uid="{00000000-0005-0000-0000-0000FA040000}"/>
    <cellStyle name="DS 3" xfId="1276" xr:uid="{00000000-0005-0000-0000-0000FB040000}"/>
    <cellStyle name="DS 3 2" xfId="1277" xr:uid="{00000000-0005-0000-0000-0000FC040000}"/>
    <cellStyle name="DS 3 3" xfId="1278" xr:uid="{00000000-0005-0000-0000-0000FD040000}"/>
    <cellStyle name="DS 4" xfId="1279" xr:uid="{00000000-0005-0000-0000-0000FE040000}"/>
    <cellStyle name="DS 4 2" xfId="1280" xr:uid="{00000000-0005-0000-0000-0000FF040000}"/>
    <cellStyle name="DS 4 3" xfId="1281" xr:uid="{00000000-0005-0000-0000-000000050000}"/>
    <cellStyle name="DS 5" xfId="1282" xr:uid="{00000000-0005-0000-0000-000001050000}"/>
    <cellStyle name="DS 5 2" xfId="1283" xr:uid="{00000000-0005-0000-0000-000002050000}"/>
    <cellStyle name="DS 5 3" xfId="1284" xr:uid="{00000000-0005-0000-0000-000003050000}"/>
    <cellStyle name="DS 6" xfId="1285" xr:uid="{00000000-0005-0000-0000-000004050000}"/>
    <cellStyle name="DS 6 2" xfId="1286" xr:uid="{00000000-0005-0000-0000-000005050000}"/>
    <cellStyle name="DS 6 3" xfId="1287" xr:uid="{00000000-0005-0000-0000-000006050000}"/>
    <cellStyle name="Editable" xfId="1288" xr:uid="{00000000-0005-0000-0000-000007050000}"/>
    <cellStyle name="Eingabefeld" xfId="1289" xr:uid="{00000000-0005-0000-0000-000008050000}"/>
    <cellStyle name="Ergebnisfeld" xfId="1290" xr:uid="{00000000-0005-0000-0000-000009050000}"/>
    <cellStyle name="Euro" xfId="1291" xr:uid="{00000000-0005-0000-0000-00000A050000}"/>
    <cellStyle name="Euro 2" xfId="1292" xr:uid="{00000000-0005-0000-0000-00000B050000}"/>
    <cellStyle name="Euro 3" xfId="1293" xr:uid="{00000000-0005-0000-0000-00000C050000}"/>
    <cellStyle name="Explanatory Text" xfId="1294" builtinId="53" customBuiltin="1"/>
    <cellStyle name="FirstNumbers_Avg_BS " xfId="1295" xr:uid="{00000000-0005-0000-0000-00000E050000}"/>
    <cellStyle name="Fixed" xfId="1296" xr:uid="{00000000-0005-0000-0000-00000F050000}"/>
    <cellStyle name="Footnote" xfId="1297" xr:uid="{00000000-0005-0000-0000-000010050000}"/>
    <cellStyle name="footnote2" xfId="1298" xr:uid="{00000000-0005-0000-0000-000011050000}"/>
    <cellStyle name="Good" xfId="1299" builtinId="26" customBuiltin="1"/>
    <cellStyle name="Grey" xfId="1300" xr:uid="{00000000-0005-0000-0000-000013050000}"/>
    <cellStyle name="Grey 2" xfId="1301" xr:uid="{00000000-0005-0000-0000-000014050000}"/>
    <cellStyle name="Grey 3" xfId="1302" xr:uid="{00000000-0005-0000-0000-000015050000}"/>
    <cellStyle name="GreybarHeader" xfId="1303" xr:uid="{00000000-0005-0000-0000-000016050000}"/>
    <cellStyle name="Hard Percent" xfId="1304" xr:uid="{00000000-0005-0000-0000-000017050000}"/>
    <cellStyle name="Header" xfId="1305" xr:uid="{00000000-0005-0000-0000-000018050000}"/>
    <cellStyle name="Heading 1" xfId="1306" builtinId="16" customBuiltin="1"/>
    <cellStyle name="Heading 2" xfId="1307" builtinId="17" customBuiltin="1"/>
    <cellStyle name="Heading 3" xfId="1308" builtinId="18" customBuiltin="1"/>
    <cellStyle name="Heading 4" xfId="1309" builtinId="19" customBuiltin="1"/>
    <cellStyle name="hotlinks" xfId="1310" xr:uid="{00000000-0005-0000-0000-00001D050000}"/>
    <cellStyle name="hotlinks 2" xfId="1311" xr:uid="{00000000-0005-0000-0000-00001E050000}"/>
    <cellStyle name="hotlinks 3" xfId="1312" xr:uid="{00000000-0005-0000-0000-00001F050000}"/>
    <cellStyle name="ICEDDBorderStyle" xfId="1313" xr:uid="{00000000-0005-0000-0000-000020050000}"/>
    <cellStyle name="ICEDDBorderStyle 2" xfId="1314" xr:uid="{00000000-0005-0000-0000-000021050000}"/>
    <cellStyle name="ICEDDBorderStyle 3" xfId="1315" xr:uid="{00000000-0005-0000-0000-000022050000}"/>
    <cellStyle name="ICEDetailsNumberStyle" xfId="1316" xr:uid="{00000000-0005-0000-0000-000023050000}"/>
    <cellStyle name="ICEDetailsNumberStyle 2" xfId="1317" xr:uid="{00000000-0005-0000-0000-000024050000}"/>
    <cellStyle name="ICEDetailsNumberStyle 3" xfId="1318" xr:uid="{00000000-0005-0000-0000-000025050000}"/>
    <cellStyle name="ICENumberStyle" xfId="1319" xr:uid="{00000000-0005-0000-0000-000026050000}"/>
    <cellStyle name="ICENumberStyle 2" xfId="1320" xr:uid="{00000000-0005-0000-0000-000027050000}"/>
    <cellStyle name="ICENumberStyle 3" xfId="1321" xr:uid="{00000000-0005-0000-0000-000028050000}"/>
    <cellStyle name="implemented" xfId="1322" xr:uid="{00000000-0005-0000-0000-000029050000}"/>
    <cellStyle name="InfoDataColumn" xfId="1323" xr:uid="{00000000-0005-0000-0000-00002A050000}"/>
    <cellStyle name="InfoDataRow" xfId="1324" xr:uid="{00000000-0005-0000-0000-00002B050000}"/>
    <cellStyle name="InfoLabelColumn" xfId="1325" xr:uid="{00000000-0005-0000-0000-00002C050000}"/>
    <cellStyle name="InfoLabelRow" xfId="1326" xr:uid="{00000000-0005-0000-0000-00002D050000}"/>
    <cellStyle name="InfolDataColumn" xfId="1327" xr:uid="{00000000-0005-0000-0000-00002E050000}"/>
    <cellStyle name="InformationalData" xfId="1328" xr:uid="{00000000-0005-0000-0000-00002F050000}"/>
    <cellStyle name="InformationalData 2" xfId="1329" xr:uid="{00000000-0005-0000-0000-000030050000}"/>
    <cellStyle name="InformationalData 3" xfId="1330" xr:uid="{00000000-0005-0000-0000-000031050000}"/>
    <cellStyle name="InformationalLabel" xfId="1331" xr:uid="{00000000-0005-0000-0000-000032050000}"/>
    <cellStyle name="InformationalLabelTop" xfId="1332" xr:uid="{00000000-0005-0000-0000-000033050000}"/>
    <cellStyle name="Input" xfId="1333" builtinId="20" customBuiltin="1"/>
    <cellStyle name="Input [yellow]" xfId="1334" xr:uid="{00000000-0005-0000-0000-000035050000}"/>
    <cellStyle name="Input [yellow] 2" xfId="1335" xr:uid="{00000000-0005-0000-0000-000036050000}"/>
    <cellStyle name="Input [yellow] 3" xfId="1336" xr:uid="{00000000-0005-0000-0000-000037050000}"/>
    <cellStyle name="InputBox8" xfId="1337" xr:uid="{00000000-0005-0000-0000-000038050000}"/>
    <cellStyle name="InputData" xfId="1338" xr:uid="{00000000-0005-0000-0000-000039050000}"/>
    <cellStyle name="InputDataColumn" xfId="1339" xr:uid="{00000000-0005-0000-0000-00003A050000}"/>
    <cellStyle name="InputDataRow" xfId="1340" xr:uid="{00000000-0005-0000-0000-00003B050000}"/>
    <cellStyle name="InputLabel" xfId="1341" xr:uid="{00000000-0005-0000-0000-00003C050000}"/>
    <cellStyle name="InputLabelColumn" xfId="1342" xr:uid="{00000000-0005-0000-0000-00003D050000}"/>
    <cellStyle name="InputLabelRow" xfId="1343" xr:uid="{00000000-0005-0000-0000-00003E050000}"/>
    <cellStyle name="InputLabelTop" xfId="1344" xr:uid="{00000000-0005-0000-0000-00003F050000}"/>
    <cellStyle name="IntermediateData" xfId="1345" xr:uid="{00000000-0005-0000-0000-000040050000}"/>
    <cellStyle name="IntermediateData 2" xfId="1346" xr:uid="{00000000-0005-0000-0000-000041050000}"/>
    <cellStyle name="IntermediateData 3" xfId="1347" xr:uid="{00000000-0005-0000-0000-000042050000}"/>
    <cellStyle name="IntermediateDataColumn" xfId="1348" xr:uid="{00000000-0005-0000-0000-000043050000}"/>
    <cellStyle name="IntermediateDataColumn 2" xfId="1349" xr:uid="{00000000-0005-0000-0000-000044050000}"/>
    <cellStyle name="IntermediateDataColumn 3" xfId="1350" xr:uid="{00000000-0005-0000-0000-000045050000}"/>
    <cellStyle name="IntermediateDataRow" xfId="1351" xr:uid="{00000000-0005-0000-0000-000046050000}"/>
    <cellStyle name="IntermediateDataRow 2" xfId="1352" xr:uid="{00000000-0005-0000-0000-000047050000}"/>
    <cellStyle name="IntermediateDataRow 3" xfId="1353" xr:uid="{00000000-0005-0000-0000-000048050000}"/>
    <cellStyle name="IntermediateLabel" xfId="1354" xr:uid="{00000000-0005-0000-0000-000049050000}"/>
    <cellStyle name="IntermediateLabelColumn" xfId="1355" xr:uid="{00000000-0005-0000-0000-00004A050000}"/>
    <cellStyle name="IntermediateLabelRow" xfId="1356" xr:uid="{00000000-0005-0000-0000-00004B050000}"/>
    <cellStyle name="InvalidCell" xfId="1357" xr:uid="{00000000-0005-0000-0000-00004C050000}"/>
    <cellStyle name="ItalicHeader" xfId="1358" xr:uid="{00000000-0005-0000-0000-00004D050000}"/>
    <cellStyle name="JG" xfId="1359" xr:uid="{00000000-0005-0000-0000-00004E050000}"/>
    <cellStyle name="Labels 8p Bold" xfId="1360" xr:uid="{00000000-0005-0000-0000-00004F050000}"/>
    <cellStyle name="LineNumbers_Avg_BS " xfId="1361" xr:uid="{00000000-0005-0000-0000-000050050000}"/>
    <cellStyle name="Linked Cell" xfId="1362" builtinId="24" customBuiltin="1"/>
    <cellStyle name="Macro Header" xfId="1363" xr:uid="{00000000-0005-0000-0000-000052050000}"/>
    <cellStyle name="Macro Header 2" xfId="1364" xr:uid="{00000000-0005-0000-0000-000053050000}"/>
    <cellStyle name="Macro Header 3" xfId="1365" xr:uid="{00000000-0005-0000-0000-000054050000}"/>
    <cellStyle name="Macro Text" xfId="1366" xr:uid="{00000000-0005-0000-0000-000055050000}"/>
    <cellStyle name="MacroCode" xfId="1367" xr:uid="{00000000-0005-0000-0000-000056050000}"/>
    <cellStyle name="MainHeading" xfId="1368" xr:uid="{00000000-0005-0000-0000-000057050000}"/>
    <cellStyle name="McForm" xfId="1369" xr:uid="{00000000-0005-0000-0000-000058050000}"/>
    <cellStyle name="McForm 2" xfId="1370" xr:uid="{00000000-0005-0000-0000-000059050000}"/>
    <cellStyle name="McForm 3" xfId="1371" xr:uid="{00000000-0005-0000-0000-00005A050000}"/>
    <cellStyle name="McFormBody" xfId="1372" xr:uid="{00000000-0005-0000-0000-00005B050000}"/>
    <cellStyle name="McFormBody 2" xfId="1373" xr:uid="{00000000-0005-0000-0000-00005C050000}"/>
    <cellStyle name="McFormBody 3" xfId="1374" xr:uid="{00000000-0005-0000-0000-00005D050000}"/>
    <cellStyle name="MCNewReport" xfId="1375" xr:uid="{00000000-0005-0000-0000-00005E050000}"/>
    <cellStyle name="MCReport" xfId="1376" xr:uid="{00000000-0005-0000-0000-00005F050000}"/>
    <cellStyle name="Migliaia (0)_RiepilogoNQ" xfId="1377" xr:uid="{00000000-0005-0000-0000-000060050000}"/>
    <cellStyle name="Milliers [0]_Basis" xfId="1378" xr:uid="{00000000-0005-0000-0000-000061050000}"/>
    <cellStyle name="Milliers_Basis" xfId="1379" xr:uid="{00000000-0005-0000-0000-000062050000}"/>
    <cellStyle name="Monétaire [0]_Basis" xfId="1380" xr:uid="{00000000-0005-0000-0000-000063050000}"/>
    <cellStyle name="Monétaire_Basis" xfId="1381" xr:uid="{00000000-0005-0000-0000-000064050000}"/>
    <cellStyle name="MS_COL_STYLE" xfId="1382" xr:uid="{00000000-0005-0000-0000-000065050000}"/>
    <cellStyle name="MTMBody" xfId="1383" xr:uid="{00000000-0005-0000-0000-000066050000}"/>
    <cellStyle name="MTMBodyDate" xfId="1384" xr:uid="{00000000-0005-0000-0000-000067050000}"/>
    <cellStyle name="MTMBodyDateAndTime" xfId="1385" xr:uid="{00000000-0005-0000-0000-000068050000}"/>
    <cellStyle name="MTMTotal" xfId="1386" xr:uid="{00000000-0005-0000-0000-000069050000}"/>
    <cellStyle name="MTMTotalUSD" xfId="1387" xr:uid="{00000000-0005-0000-0000-00006A050000}"/>
    <cellStyle name="Multiple" xfId="1388" xr:uid="{00000000-0005-0000-0000-00006B050000}"/>
    <cellStyle name="NavStyleDefault" xfId="1389" xr:uid="{00000000-0005-0000-0000-00006C050000}"/>
    <cellStyle name="NavStyleDefault 2" xfId="1390" xr:uid="{00000000-0005-0000-0000-00006D050000}"/>
    <cellStyle name="NavStyleDefault 3" xfId="1391" xr:uid="{00000000-0005-0000-0000-00006E050000}"/>
    <cellStyle name="Neutral" xfId="1392" builtinId="28" customBuiltin="1"/>
    <cellStyle name="NEW" xfId="1393" xr:uid="{00000000-0005-0000-0000-000070050000}"/>
    <cellStyle name="NewSheet" xfId="1394" xr:uid="{00000000-0005-0000-0000-000071050000}"/>
    <cellStyle name="NODECS" xfId="1395" xr:uid="{00000000-0005-0000-0000-000072050000}"/>
    <cellStyle name="Normal" xfId="0" builtinId="0"/>
    <cellStyle name="Normal - Style1" xfId="1396" xr:uid="{00000000-0005-0000-0000-000074050000}"/>
    <cellStyle name="Normal - Style1 2" xfId="1397" xr:uid="{00000000-0005-0000-0000-000075050000}"/>
    <cellStyle name="Normal - Style1 3" xfId="1398" xr:uid="{00000000-0005-0000-0000-000076050000}"/>
    <cellStyle name="Normal 2" xfId="1399" xr:uid="{00000000-0005-0000-0000-000077050000}"/>
    <cellStyle name="Normal 2 2" xfId="1549" xr:uid="{00000000-0005-0000-0000-000078050000}"/>
    <cellStyle name="Normal 3" xfId="1544" xr:uid="{00000000-0005-0000-0000-000079050000}"/>
    <cellStyle name="Normal 4" xfId="1543" xr:uid="{00000000-0005-0000-0000-00007A050000}"/>
    <cellStyle name="Normal 5" xfId="1545" xr:uid="{00000000-0005-0000-0000-00007B050000}"/>
    <cellStyle name="Normal 6" xfId="1546" xr:uid="{00000000-0005-0000-0000-00007C050000}"/>
    <cellStyle name="Normal 63" xfId="1553" xr:uid="{00000000-0005-0000-0000-00007D050000}"/>
    <cellStyle name="Normal 7" xfId="1547" xr:uid="{00000000-0005-0000-0000-00007E050000}"/>
    <cellStyle name="Normal_CDX.IG S21" xfId="1550" xr:uid="{00000000-0005-0000-0000-00007F050000}"/>
    <cellStyle name="Normal_Main S20" xfId="1551" xr:uid="{00000000-0005-0000-0000-000080050000}"/>
    <cellStyle name="Normal_S20" xfId="1548" xr:uid="{00000000-0005-0000-0000-000081050000}"/>
    <cellStyle name="Normale_Foglio2" xfId="1400" xr:uid="{00000000-0005-0000-0000-000082050000}"/>
    <cellStyle name="Note" xfId="1401" builtinId="10" customBuiltin="1"/>
    <cellStyle name="Notes" xfId="1402" xr:uid="{00000000-0005-0000-0000-000084050000}"/>
    <cellStyle name="NumberFormat" xfId="1403" xr:uid="{00000000-0005-0000-0000-000085050000}"/>
    <cellStyle name="NumberFormat 2" xfId="1404" xr:uid="{00000000-0005-0000-0000-000086050000}"/>
    <cellStyle name="NumberFormat 3" xfId="1405" xr:uid="{00000000-0005-0000-0000-000087050000}"/>
    <cellStyle name="ObjectDataColumn" xfId="1406" xr:uid="{00000000-0005-0000-0000-000088050000}"/>
    <cellStyle name="ObjectDataRow" xfId="1407" xr:uid="{00000000-0005-0000-0000-000089050000}"/>
    <cellStyle name="ObjectLabelColumn" xfId="1408" xr:uid="{00000000-0005-0000-0000-00008A050000}"/>
    <cellStyle name="ObjectLabelRow" xfId="1409" xr:uid="{00000000-0005-0000-0000-00008B050000}"/>
    <cellStyle name="Œ…‹æØ‚è [0.00]_Industry" xfId="1410" xr:uid="{00000000-0005-0000-0000-00008C050000}"/>
    <cellStyle name="Œ…‹æØ‚è_Industry" xfId="1411" xr:uid="{00000000-0005-0000-0000-00008D050000}"/>
    <cellStyle name="OptionPricerGreyed" xfId="1412" xr:uid="{00000000-0005-0000-0000-00008E050000}"/>
    <cellStyle name="OptionPricerVisible" xfId="1413" xr:uid="{00000000-0005-0000-0000-00008F050000}"/>
    <cellStyle name="Output" xfId="1414" builtinId="21" customBuiltin="1"/>
    <cellStyle name="OutputData" xfId="1415" xr:uid="{00000000-0005-0000-0000-000091050000}"/>
    <cellStyle name="OutputDataColumn" xfId="1416" xr:uid="{00000000-0005-0000-0000-000092050000}"/>
    <cellStyle name="OutputDataRow" xfId="1417" xr:uid="{00000000-0005-0000-0000-000093050000}"/>
    <cellStyle name="OutputLabel" xfId="1418" xr:uid="{00000000-0005-0000-0000-000094050000}"/>
    <cellStyle name="OutputLabelColumn" xfId="1419" xr:uid="{00000000-0005-0000-0000-000095050000}"/>
    <cellStyle name="OutputLabelRow" xfId="1420" xr:uid="{00000000-0005-0000-0000-000096050000}"/>
    <cellStyle name="Page Number" xfId="1421" xr:uid="{00000000-0005-0000-0000-000097050000}"/>
    <cellStyle name="PanelLabel" xfId="1422" xr:uid="{00000000-0005-0000-0000-000098050000}"/>
    <cellStyle name="PB Table Heading" xfId="1423" xr:uid="{00000000-0005-0000-0000-000099050000}"/>
    <cellStyle name="PB Table Heading 2" xfId="1424" xr:uid="{00000000-0005-0000-0000-00009A050000}"/>
    <cellStyle name="PB Table Heading 3" xfId="1425" xr:uid="{00000000-0005-0000-0000-00009B050000}"/>
    <cellStyle name="PB Table Highlight1" xfId="1426" xr:uid="{00000000-0005-0000-0000-00009C050000}"/>
    <cellStyle name="PB Table Highlight2" xfId="1427" xr:uid="{00000000-0005-0000-0000-00009D050000}"/>
    <cellStyle name="PB Table Highlight2 2" xfId="1428" xr:uid="{00000000-0005-0000-0000-00009E050000}"/>
    <cellStyle name="PB Table Highlight2 3" xfId="1429" xr:uid="{00000000-0005-0000-0000-00009F050000}"/>
    <cellStyle name="PB Table Highlight3" xfId="1430" xr:uid="{00000000-0005-0000-0000-0000A0050000}"/>
    <cellStyle name="PB Table Highlight3 2" xfId="1431" xr:uid="{00000000-0005-0000-0000-0000A1050000}"/>
    <cellStyle name="PB Table Highlight3 3" xfId="1432" xr:uid="{00000000-0005-0000-0000-0000A2050000}"/>
    <cellStyle name="PB Table Standard Row" xfId="1433" xr:uid="{00000000-0005-0000-0000-0000A3050000}"/>
    <cellStyle name="PB Table Subtotal Row" xfId="1434" xr:uid="{00000000-0005-0000-0000-0000A4050000}"/>
    <cellStyle name="PB Table Total Row" xfId="1435" xr:uid="{00000000-0005-0000-0000-0000A5050000}"/>
    <cellStyle name="PB Table Total Row 2" xfId="1436" xr:uid="{00000000-0005-0000-0000-0000A6050000}"/>
    <cellStyle name="PB Table Total Row 3" xfId="1437" xr:uid="{00000000-0005-0000-0000-0000A7050000}"/>
    <cellStyle name="Per cent" xfId="1554" builtinId="5"/>
    <cellStyle name="Percent [2]" xfId="1438" xr:uid="{00000000-0005-0000-0000-0000A8050000}"/>
    <cellStyle name="Percent [2] 2" xfId="1439" xr:uid="{00000000-0005-0000-0000-0000A9050000}"/>
    <cellStyle name="Percent [2] 3" xfId="1440" xr:uid="{00000000-0005-0000-0000-0000AA050000}"/>
    <cellStyle name="Percent 2" xfId="1441" xr:uid="{00000000-0005-0000-0000-0000AB050000}"/>
    <cellStyle name="Percent 3" xfId="1442" xr:uid="{00000000-0005-0000-0000-0000AC050000}"/>
    <cellStyle name="Percent 4" xfId="1552" xr:uid="{00000000-0005-0000-0000-0000AD050000}"/>
    <cellStyle name="PersonalDataColumn" xfId="1443" xr:uid="{00000000-0005-0000-0000-0000AE050000}"/>
    <cellStyle name="PersonalDataRow" xfId="1444" xr:uid="{00000000-0005-0000-0000-0000AF050000}"/>
    <cellStyle name="PersonalLabelColumn" xfId="1445" xr:uid="{00000000-0005-0000-0000-0000B0050000}"/>
    <cellStyle name="PersonalLabelRow" xfId="1446" xr:uid="{00000000-0005-0000-0000-0000B1050000}"/>
    <cellStyle name="RangeName" xfId="1447" xr:uid="{00000000-0005-0000-0000-0000B2050000}"/>
    <cellStyle name="red" xfId="1448" xr:uid="{00000000-0005-0000-0000-0000B3050000}"/>
    <cellStyle name="ReserveStyle" xfId="1449" xr:uid="{00000000-0005-0000-0000-0000B4050000}"/>
    <cellStyle name="result" xfId="1450" xr:uid="{00000000-0005-0000-0000-0000B5050000}"/>
    <cellStyle name="RoundingPrecision_Avg_BS " xfId="1451" xr:uid="{00000000-0005-0000-0000-0000B6050000}"/>
    <cellStyle name="ScotchRule" xfId="1452" xr:uid="{00000000-0005-0000-0000-0000B7050000}"/>
    <cellStyle name="SdapsDate" xfId="1453" xr:uid="{00000000-0005-0000-0000-0000B8050000}"/>
    <cellStyle name="Single Accounting" xfId="1454" xr:uid="{00000000-0005-0000-0000-0000B9050000}"/>
    <cellStyle name="spreads" xfId="1455" xr:uid="{00000000-0005-0000-0000-0000BA050000}"/>
    <cellStyle name="SS Col Hdr" xfId="1456" xr:uid="{00000000-0005-0000-0000-0000BB050000}"/>
    <cellStyle name="SS Dim 1 Blank" xfId="1457" xr:uid="{00000000-0005-0000-0000-0000BC050000}"/>
    <cellStyle name="SS Dim 1 Blank 2" xfId="1458" xr:uid="{00000000-0005-0000-0000-0000BD050000}"/>
    <cellStyle name="SS Dim 1 Blank 3" xfId="1459" xr:uid="{00000000-0005-0000-0000-0000BE050000}"/>
    <cellStyle name="SS Dim 1 Title" xfId="1460" xr:uid="{00000000-0005-0000-0000-0000BF050000}"/>
    <cellStyle name="SS Dim 1 Value" xfId="1461" xr:uid="{00000000-0005-0000-0000-0000C0050000}"/>
    <cellStyle name="SS Dim 2 Blank" xfId="1462" xr:uid="{00000000-0005-0000-0000-0000C1050000}"/>
    <cellStyle name="SS Dim 2 Title" xfId="1463" xr:uid="{00000000-0005-0000-0000-0000C2050000}"/>
    <cellStyle name="SS Dim 2 Value" xfId="1464" xr:uid="{00000000-0005-0000-0000-0000C3050000}"/>
    <cellStyle name="SS Dim 3 Blank" xfId="1465" xr:uid="{00000000-0005-0000-0000-0000C4050000}"/>
    <cellStyle name="SS Dim 3 Title" xfId="1466" xr:uid="{00000000-0005-0000-0000-0000C5050000}"/>
    <cellStyle name="SS Dim 3 Value" xfId="1467" xr:uid="{00000000-0005-0000-0000-0000C6050000}"/>
    <cellStyle name="SS Dim 4 Blank" xfId="1468" xr:uid="{00000000-0005-0000-0000-0000C7050000}"/>
    <cellStyle name="SS Dim 4 Title" xfId="1469" xr:uid="{00000000-0005-0000-0000-0000C8050000}"/>
    <cellStyle name="SS Dim 4 Value" xfId="1470" xr:uid="{00000000-0005-0000-0000-0000C9050000}"/>
    <cellStyle name="SS Dim 5 Blank" xfId="1471" xr:uid="{00000000-0005-0000-0000-0000CA050000}"/>
    <cellStyle name="SS Dim 5 Title" xfId="1472" xr:uid="{00000000-0005-0000-0000-0000CB050000}"/>
    <cellStyle name="SS Dim 5 Va??|" xfId="1473" xr:uid="{00000000-0005-0000-0000-0000CC050000}"/>
    <cellStyle name="SS Dim 5 Value" xfId="1474" xr:uid="{00000000-0005-0000-0000-0000CD050000}"/>
    <cellStyle name="SS Dim 5 Va㴋|" xfId="1475" xr:uid="{00000000-0005-0000-0000-0000CE050000}"/>
    <cellStyle name="SS Other Measure" xfId="1476" xr:uid="{00000000-0005-0000-0000-0000CF050000}"/>
    <cellStyle name="SS Other Measure 2" xfId="1477" xr:uid="{00000000-0005-0000-0000-0000D0050000}"/>
    <cellStyle name="SS Other Measure 3" xfId="1478" xr:uid="{00000000-0005-0000-0000-0000D1050000}"/>
    <cellStyle name="SS Sum Measure" xfId="1479" xr:uid="{00000000-0005-0000-0000-0000D2050000}"/>
    <cellStyle name="SS Sum Measure 2" xfId="1480" xr:uid="{00000000-0005-0000-0000-0000D3050000}"/>
    <cellStyle name="SS Sum Measure 3" xfId="1481" xr:uid="{00000000-0005-0000-0000-0000D4050000}"/>
    <cellStyle name="SS Unbound Dim" xfId="1482" xr:uid="{00000000-0005-0000-0000-0000D5050000}"/>
    <cellStyle name="SS Unbound Dim 2" xfId="1483" xr:uid="{00000000-0005-0000-0000-0000D6050000}"/>
    <cellStyle name="SS Unbound Dim 3" xfId="1484" xr:uid="{00000000-0005-0000-0000-0000D7050000}"/>
    <cellStyle name="SS WAvg Measure" xfId="1485" xr:uid="{00000000-0005-0000-0000-0000D8050000}"/>
    <cellStyle name="SS WAvg Measure 2" xfId="1486" xr:uid="{00000000-0005-0000-0000-0000D9050000}"/>
    <cellStyle name="SS WAvg Measure 3" xfId="1487" xr:uid="{00000000-0005-0000-0000-0000DA050000}"/>
    <cellStyle name="Standard_Anpassen der Amortisation" xfId="1488" xr:uid="{00000000-0005-0000-0000-0000DB050000}"/>
    <cellStyle name="Status" xfId="1489" xr:uid="{00000000-0005-0000-0000-0000DC050000}"/>
    <cellStyle name="Style 1" xfId="1490" xr:uid="{00000000-0005-0000-0000-0000DD050000}"/>
    <cellStyle name="Style 1 2" xfId="1491" xr:uid="{00000000-0005-0000-0000-0000DE050000}"/>
    <cellStyle name="Style 1 3" xfId="1492" xr:uid="{00000000-0005-0000-0000-0000DF050000}"/>
    <cellStyle name="SubHeading" xfId="1493" xr:uid="{00000000-0005-0000-0000-0000E0050000}"/>
    <cellStyle name="Subtitle" xfId="1494" xr:uid="{00000000-0005-0000-0000-0000E1050000}"/>
    <cellStyle name="swaptn" xfId="1495" xr:uid="{00000000-0005-0000-0000-0000E2050000}"/>
    <cellStyle name="Table Head" xfId="1496" xr:uid="{00000000-0005-0000-0000-0000E3050000}"/>
    <cellStyle name="Table Head Aligned" xfId="1497" xr:uid="{00000000-0005-0000-0000-0000E4050000}"/>
    <cellStyle name="Table Head Blue" xfId="1498" xr:uid="{00000000-0005-0000-0000-0000E5050000}"/>
    <cellStyle name="Table Head Green" xfId="1499" xr:uid="{00000000-0005-0000-0000-0000E6050000}"/>
    <cellStyle name="Table Title" xfId="1500" xr:uid="{00000000-0005-0000-0000-0000E7050000}"/>
    <cellStyle name="Table Units" xfId="1501" xr:uid="{00000000-0005-0000-0000-0000E8050000}"/>
    <cellStyle name="TableColumnLabel" xfId="1502" xr:uid="{00000000-0005-0000-0000-0000E9050000}"/>
    <cellStyle name="TableDataColumn" xfId="1503" xr:uid="{00000000-0005-0000-0000-0000EA050000}"/>
    <cellStyle name="TableDataRow" xfId="1504" xr:uid="{00000000-0005-0000-0000-0000EB050000}"/>
    <cellStyle name="TableGridCellLocked" xfId="1505" xr:uid="{00000000-0005-0000-0000-0000EC050000}"/>
    <cellStyle name="TableGridCellNormal" xfId="1506" xr:uid="{00000000-0005-0000-0000-0000ED050000}"/>
    <cellStyle name="TableGridCellViewOnly" xfId="1507" xr:uid="{00000000-0005-0000-0000-0000EE050000}"/>
    <cellStyle name="TableLabelColumn" xfId="1508" xr:uid="{00000000-0005-0000-0000-0000EF050000}"/>
    <cellStyle name="TableLabelRow" xfId="1509" xr:uid="{00000000-0005-0000-0000-0000F0050000}"/>
    <cellStyle name="TableLabelTop" xfId="1510" xr:uid="{00000000-0005-0000-0000-0000F1050000}"/>
    <cellStyle name="TableRowLabel" xfId="1511" xr:uid="{00000000-0005-0000-0000-0000F2050000}"/>
    <cellStyle name="TableTitle" xfId="1512" xr:uid="{00000000-0005-0000-0000-0000F3050000}"/>
    <cellStyle name="text" xfId="1513" xr:uid="{00000000-0005-0000-0000-0000F4050000}"/>
    <cellStyle name="text2" xfId="1514" xr:uid="{00000000-0005-0000-0000-0000F5050000}"/>
    <cellStyle name="Times 10" xfId="1515" xr:uid="{00000000-0005-0000-0000-0000F6050000}"/>
    <cellStyle name="Times 12" xfId="1516" xr:uid="{00000000-0005-0000-0000-0000F7050000}"/>
    <cellStyle name="Title" xfId="1517" builtinId="15" customBuiltin="1"/>
    <cellStyle name="title2" xfId="1518" xr:uid="{00000000-0005-0000-0000-0000F9050000}"/>
    <cellStyle name="Titles_Avg_BS " xfId="1519" xr:uid="{00000000-0005-0000-0000-0000FA050000}"/>
    <cellStyle name="TopGrey" xfId="1520" xr:uid="{00000000-0005-0000-0000-0000FB050000}"/>
    <cellStyle name="Total" xfId="1521" builtinId="25" customBuiltin="1"/>
    <cellStyle name="TotalNumbers_Avg_BS " xfId="1522" xr:uid="{00000000-0005-0000-0000-0000FD050000}"/>
    <cellStyle name="TradeScheduleColHdrStyle" xfId="1523" xr:uid="{00000000-0005-0000-0000-0000FE050000}"/>
    <cellStyle name="TradeScheduleDataStyle" xfId="1524" xr:uid="{00000000-0005-0000-0000-0000FF050000}"/>
    <cellStyle name="TradeScheduleDataStyle 2" xfId="1525" xr:uid="{00000000-0005-0000-0000-000000060000}"/>
    <cellStyle name="TradeScheduleDataStyle 3" xfId="1526" xr:uid="{00000000-0005-0000-0000-000001060000}"/>
    <cellStyle name="TradeScheduleHdrStyle" xfId="1527" xr:uid="{00000000-0005-0000-0000-000002060000}"/>
    <cellStyle name="TradeSchedulePercentStyle" xfId="1528" xr:uid="{00000000-0005-0000-0000-000003060000}"/>
    <cellStyle name="underlineHeading_Avg_BS " xfId="1529" xr:uid="{00000000-0005-0000-0000-000004060000}"/>
    <cellStyle name="Währung [0]_Compiling Utility Macros" xfId="1530" xr:uid="{00000000-0005-0000-0000-000005060000}"/>
    <cellStyle name="Währung_Compiling Utility Macros" xfId="1531" xr:uid="{00000000-0005-0000-0000-000006060000}"/>
    <cellStyle name="Warning Text" xfId="1532" builtinId="11" customBuiltin="1"/>
    <cellStyle name="White" xfId="1533" xr:uid="{00000000-0005-0000-0000-000008060000}"/>
    <cellStyle name="Y2K Compliant Date Fmt" xfId="1534" xr:uid="{00000000-0005-0000-0000-000009060000}"/>
    <cellStyle name="Yen" xfId="1535" xr:uid="{00000000-0005-0000-0000-00000A060000}"/>
    <cellStyle name="Гиперссылка_RMFXRateSensit" xfId="1536" xr:uid="{00000000-0005-0000-0000-00000B060000}"/>
    <cellStyle name="Обычный_RMDeltaEquivAssetFlows" xfId="1537" xr:uid="{00000000-0005-0000-0000-00000C060000}"/>
    <cellStyle name="桁区切り [0.00]_Book41" xfId="1538" xr:uid="{00000000-0005-0000-0000-00000D060000}"/>
    <cellStyle name="桁区切り_Book41" xfId="1539" xr:uid="{00000000-0005-0000-0000-00000E060000}"/>
    <cellStyle name="標準_CDO220  CDO241 Skews" xfId="1540" xr:uid="{00000000-0005-0000-0000-00000F060000}"/>
    <cellStyle name="通貨 [0.00]_Book41" xfId="1541" xr:uid="{00000000-0005-0000-0000-000010060000}"/>
    <cellStyle name="通貨_Book41" xfId="1542" xr:uid="{00000000-0005-0000-0000-000011060000}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A3066"/>
      <rgbColor rgb="0000AEEF"/>
      <rgbColor rgb="00B4C8CD"/>
      <rgbColor rgb="00949CA1"/>
      <rgbColor rgb="00455560"/>
      <rgbColor rgb="004D94B9"/>
      <rgbColor rgb="0083A3AF"/>
      <rgbColor rgb="00D5E3EB"/>
      <rgbColor rgb="000A3066"/>
      <rgbColor rgb="0000AEEF"/>
      <rgbColor rgb="00B4C8CD"/>
      <rgbColor rgb="00949CA1"/>
      <rgbColor rgb="00455560"/>
      <rgbColor rgb="004D94B9"/>
      <rgbColor rgb="0083A3AF"/>
      <rgbColor rgb="00D5E3EB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Data.xlsx]Sheet2!PivotTable1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Weighted Average</a:t>
            </a:r>
            <a:r>
              <a:rPr lang="en-US" sz="1200" baseline="0">
                <a:latin typeface="Helvetica" pitchFamily="2" charset="0"/>
              </a:rPr>
              <a:t> Spread by Credit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3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4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5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6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7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8"/>
        <c:spPr>
          <a:solidFill>
            <a:schemeClr val="tx2"/>
          </a:solidFill>
          <a:ln>
            <a:solidFill>
              <a:schemeClr val="accent1"/>
            </a:solidFill>
            <a:beve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  <c:pivotFmt>
        <c:idx val="12"/>
        <c:spPr>
          <a:solidFill>
            <a:schemeClr val="tx2"/>
          </a:solidFill>
          <a:ln>
            <a:noFill/>
          </a:ln>
          <a:effectLst/>
        </c:spPr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tx2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Sheet2!$A$4:$A$22</c:f>
              <c:multiLvlStrCache>
                <c:ptCount val="12"/>
                <c:lvl>
                  <c:pt idx="0">
                    <c:v>BANKING</c:v>
                  </c:pt>
                  <c:pt idx="1">
                    <c:v>NON BANK</c:v>
                  </c:pt>
                  <c:pt idx="2">
                    <c:v>BANKING</c:v>
                  </c:pt>
                  <c:pt idx="3">
                    <c:v>NON BANK</c:v>
                  </c:pt>
                  <c:pt idx="4">
                    <c:v>BANKING</c:v>
                  </c:pt>
                  <c:pt idx="5">
                    <c:v>NON BANK</c:v>
                  </c:pt>
                  <c:pt idx="6">
                    <c:v>BANKING</c:v>
                  </c:pt>
                  <c:pt idx="7">
                    <c:v>NON BANK</c:v>
                  </c:pt>
                  <c:pt idx="8">
                    <c:v>BANKING</c:v>
                  </c:pt>
                  <c:pt idx="9">
                    <c:v>NON BANK</c:v>
                  </c:pt>
                  <c:pt idx="10">
                    <c:v>BANKING</c:v>
                  </c:pt>
                  <c:pt idx="11">
                    <c:v>NON BANK</c:v>
                  </c:pt>
                </c:lvl>
                <c:lvl>
                  <c:pt idx="0">
                    <c:v>A1</c:v>
                  </c:pt>
                  <c:pt idx="2">
                    <c:v>A2</c:v>
                  </c:pt>
                  <c:pt idx="4">
                    <c:v>A3</c:v>
                  </c:pt>
                  <c:pt idx="6">
                    <c:v>BAA1</c:v>
                  </c:pt>
                  <c:pt idx="8">
                    <c:v>BAA2</c:v>
                  </c:pt>
                  <c:pt idx="10">
                    <c:v>#N/A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0</c:formatCode>
                <c:ptCount val="12"/>
                <c:pt idx="0">
                  <c:v>58.202208609792386</c:v>
                </c:pt>
                <c:pt idx="1">
                  <c:v>33.738632950136804</c:v>
                </c:pt>
                <c:pt idx="2">
                  <c:v>48.254628873454237</c:v>
                </c:pt>
                <c:pt idx="3">
                  <c:v>44.351308503006713</c:v>
                </c:pt>
                <c:pt idx="4">
                  <c:v>80.794409866146722</c:v>
                </c:pt>
                <c:pt idx="5">
                  <c:v>43.796441703505039</c:v>
                </c:pt>
                <c:pt idx="6">
                  <c:v>87.771113854523136</c:v>
                </c:pt>
                <c:pt idx="7">
                  <c:v>65.285305123648342</c:v>
                </c:pt>
                <c:pt idx="8">
                  <c:v>108.28952288299909</c:v>
                </c:pt>
                <c:pt idx="9">
                  <c:v>85.417765137921663</c:v>
                </c:pt>
                <c:pt idx="10">
                  <c:v>26.364912168764178</c:v>
                </c:pt>
                <c:pt idx="11">
                  <c:v>12.806798014915001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912-B846-8AC3-FB18FB6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50"/>
        <c:axId val="2135670592"/>
        <c:axId val="499397151"/>
      </c:barChart>
      <c:catAx>
        <c:axId val="2135670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ES"/>
          </a:p>
        </c:txPr>
        <c:crossAx val="499397151"/>
        <c:crosses val="autoZero"/>
        <c:auto val="1"/>
        <c:lblAlgn val="ctr"/>
        <c:lblOffset val="100"/>
        <c:tickMarkSkip val="1"/>
        <c:noMultiLvlLbl val="0"/>
      </c:catAx>
      <c:valAx>
        <c:axId val="49939715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356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Data.xlsx]Sheet2!PivotTable4</c:name>
    <c:fmtId val="2"/>
  </c:pivotSource>
  <c:chart>
    <c:autoTitleDeleted val="1"/>
    <c:pivotFmts>
      <c:pivotFmt>
        <c:idx val="0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Sheet2!$A$36:$A$40</c:f>
              <c:strCache>
                <c:ptCount val="4"/>
                <c:pt idx="0">
                  <c:v>3 - 4</c:v>
                </c:pt>
                <c:pt idx="1">
                  <c:v>4 - 5</c:v>
                </c:pt>
                <c:pt idx="2">
                  <c:v>5 - 6</c:v>
                </c:pt>
                <c:pt idx="3">
                  <c:v>6 - 7</c:v>
                </c:pt>
              </c:strCache>
            </c:strRef>
          </c:cat>
          <c:val>
            <c:numRef>
              <c:f>Sheet2!$B$36:$B$40</c:f>
              <c:numCache>
                <c:formatCode>0.00</c:formatCode>
                <c:ptCount val="4"/>
                <c:pt idx="0">
                  <c:v>71.646749127397769</c:v>
                </c:pt>
                <c:pt idx="1">
                  <c:v>86.368720604644963</c:v>
                </c:pt>
                <c:pt idx="2">
                  <c:v>92.61485600880998</c:v>
                </c:pt>
                <c:pt idx="3">
                  <c:v>95.988415442698965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34A-893C-FE763B46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2767"/>
        <c:axId val="2096520783"/>
      </c:lineChart>
      <c:catAx>
        <c:axId val="210175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Helvetica" pitchFamily="2" charset="0"/>
                  </a:rPr>
                  <a:t>Maturity (in Yrs)</a:t>
                </a:r>
              </a:p>
            </c:rich>
          </c:tx>
          <c:layout>
            <c:manualLayout>
              <c:xMode val="edge"/>
              <c:yMode val="edge"/>
              <c:x val="0.43789856521976323"/>
              <c:y val="0.93669128315482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20783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209652078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17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1358900</xdr:colOff>
      <xdr:row>1</xdr:row>
      <xdr:rowOff>158750</xdr:rowOff>
    </xdr:from>
    <xdr:to>
      <xdr:col>8</xdr:col>
      <xdr:colOff>269240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7828B-F5C8-8806-E5AC-505A8395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25</xdr:row>
      <xdr:rowOff>69850</xdr:rowOff>
    </xdr:from>
    <xdr:to>
      <xdr:col>11</xdr:col>
      <xdr:colOff>368300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FE20E-396D-7D8E-4F24-C63E5DFD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Ldn/Mkts/cred/Strategy%20European%20IG/Soren/Joint%20publications/2014%2003%20Qtrly/Main%20vs.%20CDX.IG%20-%2011-03-2014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s US"/>
      <sheetName val="X-s EU"/>
      <sheetName val="Overview"/>
      <sheetName val="combined"/>
      <sheetName val="Main pivot"/>
      <sheetName val="Main S20"/>
      <sheetName val="cdx pivot"/>
      <sheetName val="CDX.IG S21"/>
      <sheetName val="Maps"/>
      <sheetName val="Names"/>
      <sheetName val="Charts"/>
      <sheetName val="x-section"/>
      <sheetName val="Point 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4.413303819441" createdVersion="8" refreshedVersion="8" minRefreshableVersion="3" recordCount="300" xr:uid="{AD4A90C8-695B-1E47-97DD-DE969ED1E5F4}">
  <cacheSource type="worksheet">
    <worksheetSource ref="B3:N303" sheet="X-s EU"/>
  </cacheSource>
  <cacheFields count="15">
    <cacheField name="Ticker" numFmtId="49">
      <sharedItems/>
    </cacheField>
    <cacheField name="Index Rating Number" numFmtId="2">
      <sharedItems containsSemiMixedTypes="0" containsString="0" containsNumber="1" containsInteger="1" minValue="3" maxValue="11"/>
    </cacheField>
    <cacheField name="Index Rating" numFmtId="2">
      <sharedItems count="7">
        <s v="BAA2"/>
        <s v="A2"/>
        <s v="BAA3"/>
        <s v="A3"/>
        <s v="BAA1"/>
        <e v="#N/A"/>
        <s v="A1"/>
      </sharedItems>
    </cacheField>
    <cacheField name="Class 2" numFmtId="49">
      <sharedItems/>
    </cacheField>
    <cacheField name="Class 3" numFmtId="49">
      <sharedItems/>
    </cacheField>
    <cacheField name="Banking Class" numFmtId="0">
      <sharedItems count="2">
        <s v="NON BANK"/>
        <s v="BANKING"/>
      </sharedItems>
    </cacheField>
    <cacheField name="Z Spread" numFmtId="0">
      <sharedItems containsSemiMixedTypes="0" containsString="0" containsNumber="1" minValue="-9.2055626703059996" maxValue="167.90008757307601"/>
    </cacheField>
    <cacheField name="Maturity" numFmtId="0">
      <sharedItems containsSemiMixedTypes="0" containsString="0" containsNumber="1" minValue="3" maxValue="7" count="40">
        <n v="4.0999999999999996"/>
        <n v="5.2"/>
        <n v="4.5"/>
        <n v="3.3"/>
        <n v="3"/>
        <n v="5.7"/>
        <n v="4.9000000000000004"/>
        <n v="3.6"/>
        <n v="3.2"/>
        <n v="4.7"/>
        <n v="6"/>
        <n v="5.3"/>
        <n v="3.5"/>
        <n v="5.0999999999999996"/>
        <n v="3.7"/>
        <n v="4.5999999999999996"/>
        <n v="5.4"/>
        <n v="4.3"/>
        <n v="6.9"/>
        <n v="6.3"/>
        <n v="4.2"/>
        <n v="4.4000000000000004"/>
        <n v="3.9"/>
        <n v="4.8"/>
        <n v="6.7"/>
        <n v="4"/>
        <n v="6.2"/>
        <n v="6.1"/>
        <n v="3.8"/>
        <n v="6.5"/>
        <n v="3.1"/>
        <n v="5"/>
        <n v="5.8"/>
        <n v="3.4"/>
        <n v="5.6"/>
        <n v="6.8"/>
        <n v="5.5"/>
        <n v="5.9"/>
        <n v="6.6"/>
        <n v="7"/>
      </sharedItems>
    </cacheField>
    <cacheField name="Maturity Bracket" numFmtId="2">
      <sharedItems count="5">
        <s v="4 - 5"/>
        <s v="5 - 6"/>
        <s v="3 - 4"/>
        <s v="6 - 7"/>
        <s v="&gt;6" u="1"/>
      </sharedItems>
    </cacheField>
    <cacheField name="Issue Date" numFmtId="14">
      <sharedItems containsSemiMixedTypes="0" containsNonDate="0" containsDate="1" containsString="0" minDate="1994-07-19T00:00:00" maxDate="2013-03-01T00:00:00"/>
    </cacheField>
    <cacheField name="Liquidity Cost Score" numFmtId="2">
      <sharedItems containsSemiMixedTypes="0" containsString="0" containsNumber="1" minValue="0.1049987718" maxValue="2.2351252307"/>
    </cacheField>
    <cacheField name="Amount Outstanding" numFmtId="1">
      <sharedItems containsSemiMixedTypes="0" containsString="0" containsNumber="1" minValue="239081.203494015" maxValue="3350000"/>
    </cacheField>
    <cacheField name="Amount * Spread" numFmtId="1">
      <sharedItems containsSemiMixedTypes="0" containsString="0" containsNumber="1" minValue="-15406139.014394311" maxValue="199517222.28580999"/>
    </cacheField>
    <cacheField name="WA" numFmtId="0" formula="'Amount * Spread'/'Amount Outstanding'" databaseField="0"/>
    <cacheField name="Weighted Average" numFmtId="0" formula=" ('Amount Outstanding'*'Z Spread') /'Amount Outstanding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AALLN"/>
    <n v="10"/>
    <x v="0"/>
    <s v="INDUSTRIAL"/>
    <s v="BASIC_INDUSTRY"/>
    <x v="0"/>
    <n v="133.165600646462"/>
    <x v="0"/>
    <x v="0"/>
    <d v="2008-04-23T00:00:00"/>
    <n v="0.37682585969999999"/>
    <n v="478162.40698803001"/>
    <n v="63674784.133119032"/>
  </r>
  <r>
    <s v="AALLN"/>
    <n v="10"/>
    <x v="0"/>
    <s v="INDUSTRIAL"/>
    <s v="BASIC_INDUSTRY"/>
    <x v="0"/>
    <n v="106.844320586888"/>
    <x v="1"/>
    <x v="1"/>
    <d v="2012-05-29T00:00:00"/>
    <n v="0.28473420150000001"/>
    <n v="750000"/>
    <n v="80133240.440165997"/>
  </r>
  <r>
    <s v="AALLN"/>
    <n v="10"/>
    <x v="0"/>
    <s v="INDUSTRIAL"/>
    <s v="BASIC_INDUSTRY"/>
    <x v="0"/>
    <n v="90.932715189606995"/>
    <x v="2"/>
    <x v="0"/>
    <d v="2012-09-11T00:00:00"/>
    <n v="0.22073969090000001"/>
    <n v="750000"/>
    <n v="68199536.392205253"/>
  </r>
  <r>
    <s v="ABIBB"/>
    <n v="7"/>
    <x v="1"/>
    <s v="INDUSTRIAL"/>
    <s v="CONSUMER_NON_CYCLICAL"/>
    <x v="0"/>
    <n v="41.182700422692001"/>
    <x v="3"/>
    <x v="2"/>
    <d v="2009-06-12T00:00:00"/>
    <n v="0.28689254450000001"/>
    <n v="896554.51310255495"/>
    <n v="36922535.925715014"/>
  </r>
  <r>
    <s v="ABIBB"/>
    <n v="7"/>
    <x v="1"/>
    <s v="INDUSTRIAL"/>
    <s v="CONSUMER_NON_CYCLICAL"/>
    <x v="0"/>
    <n v="31.518078287335999"/>
    <x v="0"/>
    <x v="0"/>
    <d v="2010-04-15T00:00:00"/>
    <n v="0.25101479370000002"/>
    <n v="750000"/>
    <n v="23638558.715502001"/>
  </r>
  <r>
    <s v="ABIBB"/>
    <n v="7"/>
    <x v="1"/>
    <s v="INDUSTRIAL"/>
    <s v="CONSUMER_NON_CYCLICAL"/>
    <x v="0"/>
    <n v="18.792723257281999"/>
    <x v="4"/>
    <x v="3"/>
    <d v="2012-09-18T00:00:00"/>
    <n v="0.20132784570000001"/>
    <n v="750000"/>
    <n v="14094542.442961499"/>
  </r>
  <r>
    <s v="ABIBB"/>
    <n v="7"/>
    <x v="1"/>
    <s v="INDUSTRIAL"/>
    <s v="CONSUMER_NON_CYCLICAL"/>
    <x v="0"/>
    <n v="30.850876231070998"/>
    <x v="5"/>
    <x v="1"/>
    <d v="2012-09-18T00:00:00"/>
    <n v="0.2726143264"/>
    <n v="750000"/>
    <n v="23138157.17330325"/>
  </r>
  <r>
    <s v="ACAFP"/>
    <n v="7"/>
    <x v="1"/>
    <s v="FINANCIAL_INSTITUTIONS"/>
    <s v="BANKING"/>
    <x v="1"/>
    <n v="55.003317302300999"/>
    <x v="6"/>
    <x v="0"/>
    <d v="2012-02-07T00:00:00"/>
    <n v="0.20186131979999999"/>
    <n v="1250000"/>
    <n v="68754146.627876252"/>
  </r>
  <r>
    <s v="ACAFP"/>
    <n v="7"/>
    <x v="1"/>
    <s v="FINANCIAL_INSTITUTIONS"/>
    <s v="BANKING"/>
    <x v="1"/>
    <n v="45.818963883655996"/>
    <x v="7"/>
    <x v="2"/>
    <d v="2012-10-11T00:00:00"/>
    <n v="0.2200869754"/>
    <n v="1250000"/>
    <n v="57273704.854569994"/>
  </r>
  <r>
    <s v="ACFP"/>
    <n v="11"/>
    <x v="2"/>
    <s v="INDUSTRIAL"/>
    <s v="CONSUMER_CYCLICAL"/>
    <x v="0"/>
    <n v="77.815710873021004"/>
    <x v="8"/>
    <x v="2"/>
    <d v="2012-06-11T00:00:00"/>
    <n v="0.36840513050000001"/>
    <n v="700000"/>
    <n v="54470997.611114703"/>
  </r>
  <r>
    <s v="AEGON"/>
    <n v="8"/>
    <x v="3"/>
    <s v="FINANCIAL_INSTITUTIONS"/>
    <s v="INSURANCE"/>
    <x v="0"/>
    <n v="44.986601302616997"/>
    <x v="3"/>
    <x v="2"/>
    <d v="2012-07-11T00:00:00"/>
    <n v="0.44565256650000001"/>
    <n v="500000"/>
    <n v="22493300.651308499"/>
  </r>
  <r>
    <s v="AHNA"/>
    <n v="10"/>
    <x v="0"/>
    <s v="INDUSTRIAL"/>
    <s v="CONSUMER_NON_CYCLICAL"/>
    <x v="0"/>
    <n v="70.561670355296002"/>
    <x v="4"/>
    <x v="3"/>
    <d v="2001-12-06T00:00:00"/>
    <n v="0.46038912729999998"/>
    <n v="298849.11355548399"/>
    <n v="21087292.636674482"/>
  </r>
  <r>
    <s v="AKZANA"/>
    <n v="9"/>
    <x v="4"/>
    <s v="INDUSTRIAL"/>
    <s v="BASIC_INDUSTRY"/>
    <x v="0"/>
    <n v="49.686369846475003"/>
    <x v="9"/>
    <x v="0"/>
    <d v="2011-12-08T00:00:00"/>
    <n v="0.24406182600000001"/>
    <n v="800000"/>
    <n v="39749095.877180003"/>
  </r>
  <r>
    <s v="ALOFP"/>
    <n v="11"/>
    <x v="2"/>
    <s v="INDUSTRIAL"/>
    <s v="CAPITAL_GOODS"/>
    <x v="0"/>
    <n v="167.90008757307601"/>
    <x v="10"/>
    <x v="3"/>
    <d v="2010-03-10T00:00:00"/>
    <n v="0.3367713383"/>
    <n v="750000"/>
    <n v="125925065.67980701"/>
  </r>
  <r>
    <s v="ALOFP"/>
    <n v="11"/>
    <x v="2"/>
    <s v="INDUSTRIAL"/>
    <s v="CAPITAL_GOODS"/>
    <x v="0"/>
    <n v="141.79594797622599"/>
    <x v="2"/>
    <x v="0"/>
    <d v="2010-09-28T00:00:00"/>
    <n v="0.22067377960000001"/>
    <n v="500000"/>
    <n v="70897973.988113001"/>
  </r>
  <r>
    <s v="ALOFP"/>
    <n v="11"/>
    <x v="2"/>
    <s v="INDUSTRIAL"/>
    <s v="CAPITAL_GOODS"/>
    <x v="0"/>
    <n v="110.20188474917801"/>
    <x v="7"/>
    <x v="2"/>
    <d v="2012-10-04T00:00:00"/>
    <n v="0.39578567250000002"/>
    <n v="350000"/>
    <n v="38570659.662212305"/>
  </r>
  <r>
    <s v="ALVGR"/>
    <n v="5"/>
    <x v="5"/>
    <s v="FINANCIAL_INSTITUTIONS"/>
    <s v="INSURANCE"/>
    <x v="0"/>
    <n v="38.838240386043999"/>
    <x v="11"/>
    <x v="1"/>
    <d v="2009-07-15T00:00:00"/>
    <n v="0.26001139249999999"/>
    <n v="1500000"/>
    <n v="58257360.579066001"/>
  </r>
  <r>
    <s v="ATLIM"/>
    <n v="9"/>
    <x v="4"/>
    <s v="INDUSTRIAL"/>
    <s v="TRANSPORTATION"/>
    <x v="0"/>
    <n v="64.585183809274994"/>
    <x v="12"/>
    <x v="2"/>
    <d v="2010-09-09T00:00:00"/>
    <n v="0.2252364945"/>
    <n v="1000000"/>
    <n v="64585183.809274994"/>
  </r>
  <r>
    <s v="ATLIM"/>
    <n v="9"/>
    <x v="4"/>
    <s v="INDUSTRIAL"/>
    <s v="TRANSPORTATION"/>
    <x v="0"/>
    <n v="75.668846090798993"/>
    <x v="6"/>
    <x v="0"/>
    <d v="2012-02-02T00:00:00"/>
    <n v="0.33544979139999997"/>
    <n v="1000000"/>
    <n v="75668846.090798989"/>
  </r>
  <r>
    <s v="ATLIM"/>
    <n v="9"/>
    <x v="4"/>
    <s v="INDUSTRIAL"/>
    <s v="TRANSPORTATION"/>
    <x v="0"/>
    <n v="82.932009411991999"/>
    <x v="10"/>
    <x v="3"/>
    <d v="2012-09-07T00:00:00"/>
    <n v="0.32149075529999999"/>
    <n v="750000"/>
    <n v="62199007.058994003"/>
  </r>
  <r>
    <s v="AUCHAN"/>
    <n v="7"/>
    <x v="1"/>
    <s v="INDUSTRIAL"/>
    <s v="CONSUMER_NON_CYCLICAL"/>
    <x v="0"/>
    <n v="40.563815598601003"/>
    <x v="13"/>
    <x v="1"/>
    <d v="2009-04-01T00:00:00"/>
    <n v="0.27297901759999998"/>
    <n v="500000"/>
    <n v="20281907.799300503"/>
  </r>
  <r>
    <s v="AUCHAN"/>
    <n v="7"/>
    <x v="1"/>
    <s v="INDUSTRIAL"/>
    <s v="CONSUMER_NON_CYCLICAL"/>
    <x v="0"/>
    <n v="28.483446179001"/>
    <x v="14"/>
    <x v="2"/>
    <d v="2010-11-09T00:00:00"/>
    <n v="0.33210708169999997"/>
    <n v="500000"/>
    <n v="14241723.0895005"/>
  </r>
  <r>
    <s v="AUCHAN"/>
    <n v="7"/>
    <x v="1"/>
    <s v="INDUSTRIAL"/>
    <s v="CONSUMER_NON_CYCLICAL"/>
    <x v="0"/>
    <n v="35.27005627178"/>
    <x v="15"/>
    <x v="0"/>
    <d v="2011-06-09T00:00:00"/>
    <n v="0.25345152389999998"/>
    <n v="750000"/>
    <n v="26452542.203834999"/>
  </r>
  <r>
    <s v="BACR"/>
    <n v="7"/>
    <x v="1"/>
    <s v="FINANCIAL_INSTITUTIONS"/>
    <s v="BANKING"/>
    <x v="1"/>
    <n v="49.778815120704998"/>
    <x v="16"/>
    <x v="1"/>
    <d v="2009-08-06T00:00:00"/>
    <n v="0.20762920609999999"/>
    <n v="1482885"/>
    <n v="73816258.260266632"/>
  </r>
  <r>
    <s v="BACR"/>
    <n v="3"/>
    <x v="5"/>
    <s v="FINANCIAL_INSTITUTIONS"/>
    <s v="BANKING"/>
    <x v="1"/>
    <n v="-4.8075227343479998"/>
    <x v="4"/>
    <x v="3"/>
    <d v="2012-03-28T00:00:00"/>
    <n v="0.58841422489999995"/>
    <n v="1793109.0262051099"/>
    <n v="-8620412.408645669"/>
  </r>
  <r>
    <s v="BASGR"/>
    <n v="6"/>
    <x v="6"/>
    <s v="INDUSTRIAL"/>
    <s v="BASIC_INDUSTRY"/>
    <x v="0"/>
    <n v="36.777611279246997"/>
    <x v="17"/>
    <x v="0"/>
    <d v="2003-06-05T00:00:00"/>
    <n v="0.68520862800000004"/>
    <n v="477000"/>
    <n v="17542920.580200817"/>
  </r>
  <r>
    <s v="BASGR"/>
    <n v="6"/>
    <x v="6"/>
    <s v="INDUSTRIAL"/>
    <s v="BASIC_INDUSTRY"/>
    <x v="0"/>
    <n v="23.176520923710999"/>
    <x v="4"/>
    <x v="3"/>
    <d v="2009-03-24T00:00:00"/>
    <n v="0.30212362780000002"/>
    <n v="478162.40698803001"/>
    <n v="11082141.030490093"/>
  </r>
  <r>
    <s v="BASGR"/>
    <n v="6"/>
    <x v="6"/>
    <s v="INDUSTRIAL"/>
    <s v="BASIC_INDUSTRY"/>
    <x v="0"/>
    <n v="26.089548575714002"/>
    <x v="3"/>
    <x v="2"/>
    <d v="2009-06-26T00:00:00"/>
    <n v="0.46190642230000001"/>
    <n v="300000"/>
    <n v="7826864.5727142002"/>
  </r>
  <r>
    <s v="BASGR"/>
    <n v="6"/>
    <x v="6"/>
    <s v="INDUSTRIAL"/>
    <s v="BASIC_INDUSTRY"/>
    <x v="0"/>
    <n v="10.672480591058999"/>
    <x v="2"/>
    <x v="0"/>
    <d v="2012-09-24T00:00:00"/>
    <n v="0.21551076320000001"/>
    <n v="1000000"/>
    <n v="10672480.591058999"/>
  </r>
  <r>
    <s v="BASGR"/>
    <n v="6"/>
    <x v="6"/>
    <s v="INDUSTRIAL"/>
    <s v="BASIC_INDUSTRY"/>
    <x v="0"/>
    <n v="30.855636147546999"/>
    <x v="18"/>
    <x v="3"/>
    <d v="2013-01-28T00:00:00"/>
    <n v="0.25353431269999999"/>
    <n v="700000"/>
    <n v="21598945.303282898"/>
  </r>
  <r>
    <s v="BATSLN"/>
    <n v="8"/>
    <x v="3"/>
    <s v="INDUSTRIAL"/>
    <s v="CONSUMER_NON_CYCLICAL"/>
    <x v="0"/>
    <n v="74.536177963819"/>
    <x v="5"/>
    <x v="1"/>
    <d v="2003-12-04T00:00:00"/>
    <n v="0.25249050789999999"/>
    <n v="597703.00873503694"/>
    <n v="44550497.828584775"/>
  </r>
  <r>
    <s v="BATSLN"/>
    <n v="8"/>
    <x v="3"/>
    <s v="INDUSTRIAL"/>
    <s v="CONSUMER_NON_CYCLICAL"/>
    <x v="0"/>
    <n v="39.949826880577"/>
    <x v="3"/>
    <x v="2"/>
    <d v="2007-06-20T00:00:00"/>
    <n v="0.18619475890000001"/>
    <n v="1250000"/>
    <n v="49937283.600721247"/>
  </r>
  <r>
    <s v="BATSLN"/>
    <n v="8"/>
    <x v="3"/>
    <s v="INDUSTRIAL"/>
    <s v="CONSUMER_NON_CYCLICAL"/>
    <x v="0"/>
    <n v="67.852662527448999"/>
    <x v="18"/>
    <x v="3"/>
    <d v="2009-11-13T00:00:00"/>
    <n v="0.36292762560000003"/>
    <n v="650000"/>
    <n v="44104230.642841846"/>
  </r>
  <r>
    <s v="BATSLN"/>
    <n v="8"/>
    <x v="3"/>
    <s v="INDUSTRIAL"/>
    <s v="CONSUMER_NON_CYCLICAL"/>
    <x v="0"/>
    <n v="58.585542614905997"/>
    <x v="19"/>
    <x v="3"/>
    <d v="2010-06-25T00:00:00"/>
    <n v="0.29691454119999999"/>
    <n v="600000"/>
    <n v="35151325.568943597"/>
  </r>
  <r>
    <s v="BAYNGR"/>
    <n v="8"/>
    <x v="3"/>
    <s v="INDUSTRIAL"/>
    <s v="BASIC_INDUSTRY"/>
    <x v="0"/>
    <n v="33.118214679992001"/>
    <x v="20"/>
    <x v="0"/>
    <d v="2006-05-18T00:00:00"/>
    <n v="0.2237087522"/>
    <n v="418392.10611452599"/>
    <n v="13856399.590714866"/>
  </r>
  <r>
    <s v="BMW"/>
    <n v="7"/>
    <x v="1"/>
    <s v="INDUSTRIAL"/>
    <s v="CONSUMER_CYCLICAL"/>
    <x v="0"/>
    <n v="29.404402856038999"/>
    <x v="21"/>
    <x v="0"/>
    <d v="2003-07-22T00:00:00"/>
    <n v="0.56480845800000001"/>
    <n v="750000"/>
    <n v="22053302.142029248"/>
  </r>
  <r>
    <s v="BMW"/>
    <n v="7"/>
    <x v="1"/>
    <s v="INDUSTRIAL"/>
    <s v="CONSUMER_CYCLICAL"/>
    <x v="0"/>
    <n v="22.012869743065998"/>
    <x v="12"/>
    <x v="2"/>
    <d v="2009-09-25T00:00:00"/>
    <n v="0.19331542730000001"/>
    <n v="358621.80524102203"/>
    <n v="7894295.0857938007"/>
  </r>
  <r>
    <s v="BMW"/>
    <n v="7"/>
    <x v="1"/>
    <s v="INDUSTRIAL"/>
    <s v="CONSUMER_CYCLICAL"/>
    <x v="0"/>
    <n v="28.737878072026"/>
    <x v="22"/>
    <x v="2"/>
    <d v="2011-07-22T00:00:00"/>
    <n v="0.1216138668"/>
    <n v="1000000"/>
    <n v="28737878.072025999"/>
  </r>
  <r>
    <s v="BMW"/>
    <n v="7"/>
    <x v="1"/>
    <s v="INDUSTRIAL"/>
    <s v="CONSUMER_CYCLICAL"/>
    <x v="0"/>
    <n v="16.133473669817"/>
    <x v="12"/>
    <x v="2"/>
    <d v="2011-09-14T00:00:00"/>
    <n v="0.51036513220000002"/>
    <n v="246533.61259921399"/>
    <n v="3977443.5475942837"/>
  </r>
  <r>
    <s v="BMW"/>
    <n v="7"/>
    <x v="1"/>
    <s v="INDUSTRIAL"/>
    <s v="CONSUMER_CYCLICAL"/>
    <x v="0"/>
    <n v="28.889220373631002"/>
    <x v="23"/>
    <x v="0"/>
    <d v="2012-01-04T00:00:00"/>
    <n v="0.1348633753"/>
    <n v="1250000"/>
    <n v="36111525.467038751"/>
  </r>
  <r>
    <s v="BMW"/>
    <n v="7"/>
    <x v="1"/>
    <s v="INDUSTRIAL"/>
    <s v="CONSUMER_CYCLICAL"/>
    <x v="0"/>
    <n v="34.569872826021999"/>
    <x v="9"/>
    <x v="0"/>
    <d v="2012-01-25T00:00:00"/>
    <n v="0.22452804039999999"/>
    <n v="896554.51310255495"/>
    <n v="30993775.499551401"/>
  </r>
  <r>
    <s v="BMW"/>
    <n v="7"/>
    <x v="1"/>
    <s v="INDUSTRIAL"/>
    <s v="CONSUMER_CYCLICAL"/>
    <x v="0"/>
    <n v="24.510935884428999"/>
    <x v="20"/>
    <x v="0"/>
    <d v="2012-11-26T00:00:00"/>
    <n v="0.2248160491"/>
    <n v="750000"/>
    <n v="18383201.913321748"/>
  </r>
  <r>
    <s v="BNFP"/>
    <n v="8"/>
    <x v="3"/>
    <s v="INDUSTRIAL"/>
    <s v="CONSUMER_NON_CYCLICAL"/>
    <x v="0"/>
    <n v="46.580836691880997"/>
    <x v="24"/>
    <x v="3"/>
    <d v="2010-11-17T00:00:00"/>
    <n v="0.50125449320000004"/>
    <n v="500000"/>
    <n v="23290418.345940497"/>
  </r>
  <r>
    <s v="BNFP"/>
    <n v="8"/>
    <x v="3"/>
    <s v="INDUSTRIAL"/>
    <s v="CONSUMER_NON_CYCLICAL"/>
    <x v="0"/>
    <n v="16.487070232663999"/>
    <x v="14"/>
    <x v="2"/>
    <d v="2012-11-20T00:00:00"/>
    <n v="0.23470179250000001"/>
    <n v="750000"/>
    <n v="12365302.674497999"/>
  </r>
  <r>
    <s v="BNFP"/>
    <n v="8"/>
    <x v="3"/>
    <s v="INDUSTRIAL"/>
    <s v="CONSUMER_NON_CYCLICAL"/>
    <x v="0"/>
    <n v="25.181107102102999"/>
    <x v="20"/>
    <x v="0"/>
    <d v="2013-02-27T00:00:00"/>
    <n v="0.2608129662"/>
    <n v="750000"/>
    <n v="18885830.32657725"/>
  </r>
  <r>
    <s v="BNP"/>
    <n v="6"/>
    <x v="6"/>
    <s v="FINANCIAL_INSTITUTIONS"/>
    <s v="BANKING"/>
    <x v="1"/>
    <n v="65.679227398438002"/>
    <x v="24"/>
    <x v="3"/>
    <d v="2010-11-18T00:00:00"/>
    <n v="0.58153982429999995"/>
    <n v="2050000"/>
    <n v="134642416.16679791"/>
  </r>
  <r>
    <s v="BNP"/>
    <n v="6"/>
    <x v="6"/>
    <s v="FINANCIAL_INSTITUTIONS"/>
    <s v="BANKING"/>
    <x v="1"/>
    <n v="41.990916219035"/>
    <x v="14"/>
    <x v="2"/>
    <d v="2012-06-20T00:00:00"/>
    <n v="0.20837067740000001"/>
    <n v="1250000"/>
    <n v="52488645.27379375"/>
  </r>
  <r>
    <s v="BNP"/>
    <n v="6"/>
    <x v="6"/>
    <s v="FINANCIAL_INSTITUTIONS"/>
    <s v="BANKING"/>
    <x v="1"/>
    <n v="64.103118493032994"/>
    <x v="16"/>
    <x v="1"/>
    <d v="2012-08-16T00:00:00"/>
    <n v="0.26072861470000003"/>
    <n v="1000000"/>
    <n v="64103118.493032992"/>
  </r>
  <r>
    <s v="BNP"/>
    <n v="6"/>
    <x v="6"/>
    <s v="FINANCIAL_INSTITUTIONS"/>
    <s v="BANKING"/>
    <x v="1"/>
    <n v="49.686121178899"/>
    <x v="5"/>
    <x v="1"/>
    <d v="2012-11-13T00:00:00"/>
    <n v="0.32270914509999998"/>
    <n v="358621.80524102203"/>
    <n v="17818526.472600937"/>
  </r>
  <r>
    <s v="BNP"/>
    <n v="6"/>
    <x v="6"/>
    <s v="FINANCIAL_INSTITUTIONS"/>
    <s v="BANKING"/>
    <x v="1"/>
    <n v="43.677059333069003"/>
    <x v="25"/>
    <x v="3"/>
    <d v="2013-01-03T00:00:00"/>
    <n v="0.21246405500000001"/>
    <n v="1000000"/>
    <n v="43677059.333069004"/>
  </r>
  <r>
    <s v="BPLN"/>
    <n v="7"/>
    <x v="1"/>
    <s v="INDUSTRIAL"/>
    <s v="ENERGY"/>
    <x v="0"/>
    <n v="33.983282442724999"/>
    <x v="12"/>
    <x v="2"/>
    <d v="2010-10-04T00:00:00"/>
    <n v="0.22820307889999999"/>
    <n v="1000000"/>
    <n v="33983282.442724995"/>
  </r>
  <r>
    <s v="BPLN"/>
    <n v="7"/>
    <x v="1"/>
    <s v="INDUSTRIAL"/>
    <s v="ENERGY"/>
    <x v="0"/>
    <n v="44.060386398357998"/>
    <x v="9"/>
    <x v="0"/>
    <d v="2011-03-07T00:00:00"/>
    <n v="0.30920504859999998"/>
    <n v="896554.51310255495"/>
    <n v="39502538.274490289"/>
  </r>
  <r>
    <s v="BPLN"/>
    <n v="7"/>
    <x v="1"/>
    <s v="INDUSTRIAL"/>
    <s v="ENERGY"/>
    <x v="0"/>
    <n v="51.642459095424996"/>
    <x v="26"/>
    <x v="3"/>
    <d v="2011-05-26T00:00:00"/>
    <n v="0.49707794830000002"/>
    <n v="650000"/>
    <n v="33567598.412026249"/>
  </r>
  <r>
    <s v="BPLN"/>
    <n v="7"/>
    <x v="1"/>
    <s v="INDUSTRIAL"/>
    <s v="ENERGY"/>
    <x v="0"/>
    <n v="51.098605264550997"/>
    <x v="6"/>
    <x v="0"/>
    <d v="2012-02-13T00:00:00"/>
    <n v="0.27761305730000002"/>
    <n v="1250000"/>
    <n v="63873256.580688745"/>
  </r>
  <r>
    <s v="BRITEL"/>
    <n v="10"/>
    <x v="0"/>
    <s v="INDUSTRIAL"/>
    <s v="COMMUNICATIONS"/>
    <x v="0"/>
    <n v="113.79346808456501"/>
    <x v="10"/>
    <x v="3"/>
    <d v="1994-07-19T00:00:00"/>
    <n v="0.50737327860000003"/>
    <n v="358621.80524102203"/>
    <n v="40808818.94912333"/>
  </r>
  <r>
    <s v="BRITEL"/>
    <n v="10"/>
    <x v="0"/>
    <s v="INDUSTRIAL"/>
    <s v="COMMUNICATIONS"/>
    <x v="0"/>
    <n v="71.477412195271"/>
    <x v="3"/>
    <x v="2"/>
    <d v="2007-06-14T00:00:00"/>
    <n v="0.3097809279"/>
    <n v="597703.00873503694"/>
    <n v="42722264.325707898"/>
  </r>
  <r>
    <s v="BSY"/>
    <n v="9"/>
    <x v="4"/>
    <s v="INDUSTRIAL"/>
    <s v="COMMUNICATIONS"/>
    <x v="0"/>
    <n v="64.375762423845003"/>
    <x v="7"/>
    <x v="2"/>
    <d v="2005-10-13T00:00:00"/>
    <n v="0.4248698474"/>
    <n v="478162.40698803001"/>
    <n v="30782069.512275305"/>
  </r>
  <r>
    <s v="CAFP"/>
    <n v="10"/>
    <x v="0"/>
    <s v="INDUSTRIAL"/>
    <s v="CONSUMER_NON_CYCLICAL"/>
    <x v="0"/>
    <n v="66.294404390992"/>
    <x v="27"/>
    <x v="3"/>
    <d v="2010-03-25T00:00:00"/>
    <n v="0.2455648879"/>
    <n v="1000000"/>
    <n v="66294404.390992001"/>
  </r>
  <r>
    <s v="CAFP"/>
    <n v="10"/>
    <x v="0"/>
    <s v="INDUSTRIAL"/>
    <s v="CONSUMER_NON_CYCLICAL"/>
    <x v="0"/>
    <n v="53.108693404202"/>
    <x v="15"/>
    <x v="0"/>
    <d v="2011-10-14T00:00:00"/>
    <n v="0.37201570280000001"/>
    <n v="500000"/>
    <n v="26554346.702101"/>
  </r>
  <r>
    <s v="CAFP"/>
    <n v="10"/>
    <x v="0"/>
    <s v="INDUSTRIAL"/>
    <s v="CONSUMER_NON_CYCLICAL"/>
    <x v="0"/>
    <n v="42.803859903713999"/>
    <x v="28"/>
    <x v="2"/>
    <d v="2012-12-11T00:00:00"/>
    <n v="0.23172355510000001"/>
    <n v="1000000"/>
    <n v="42803859.903714001"/>
  </r>
  <r>
    <s v="CMZB"/>
    <n v="8"/>
    <x v="3"/>
    <s v="FINANCIAL_INSTITUTIONS"/>
    <s v="BANKING"/>
    <x v="1"/>
    <n v="54.882647701088999"/>
    <x v="4"/>
    <x v="3"/>
    <d v="2010-03-11T00:00:00"/>
    <n v="0.18905917699999999"/>
    <n v="1500000"/>
    <n v="82323971.551633492"/>
  </r>
  <r>
    <s v="CMZB"/>
    <n v="8"/>
    <x v="3"/>
    <s v="FINANCIAL_INSTITUTIONS"/>
    <s v="BANKING"/>
    <x v="1"/>
    <n v="73.264922964831996"/>
    <x v="29"/>
    <x v="3"/>
    <d v="2010-09-07T00:00:00"/>
    <n v="0.43103514300000001"/>
    <n v="1000000"/>
    <n v="73264922.964831993"/>
  </r>
  <r>
    <s v="CMZB"/>
    <n v="8"/>
    <x v="3"/>
    <s v="FINANCIAL_INSTITUTIONS"/>
    <s v="BANKING"/>
    <x v="1"/>
    <n v="53.664055564130997"/>
    <x v="3"/>
    <x v="2"/>
    <d v="2012-02-01T00:00:00"/>
    <n v="0.20742837510000001"/>
    <n v="1000000"/>
    <n v="53664055.564130999"/>
  </r>
  <r>
    <s v="CNALN"/>
    <n v="8"/>
    <x v="3"/>
    <s v="UTILITY"/>
    <s v="NATURAL_GAS"/>
    <x v="0"/>
    <n v="63.778422553813002"/>
    <x v="2"/>
    <x v="0"/>
    <d v="2008-09-09T00:00:00"/>
    <n v="0.40861345529999998"/>
    <n v="478162.40698803001"/>
    <n v="30496444.042230885"/>
  </r>
  <r>
    <s v="COFP"/>
    <n v="11"/>
    <x v="2"/>
    <s v="INDUSTRIAL"/>
    <s v="CONSUMER_NON_CYCLICAL"/>
    <x v="0"/>
    <n v="72.633394205814994"/>
    <x v="15"/>
    <x v="0"/>
    <d v="2010-05-05T00:00:00"/>
    <n v="0.25229990949999997"/>
    <n v="507750"/>
    <n v="36879605.908002563"/>
  </r>
  <r>
    <s v="COFP"/>
    <n v="11"/>
    <x v="2"/>
    <s v="INDUSTRIAL"/>
    <s v="CONSUMER_NON_CYCLICAL"/>
    <x v="0"/>
    <n v="100.812485313594"/>
    <x v="10"/>
    <x v="3"/>
    <d v="2012-03-01T00:00:00"/>
    <n v="0.32256629819999999"/>
    <n v="600000"/>
    <n v="60487491.188156396"/>
  </r>
  <r>
    <s v="COFP"/>
    <n v="11"/>
    <x v="2"/>
    <s v="INDUSTRIAL"/>
    <s v="CONSUMER_NON_CYCLICAL"/>
    <x v="0"/>
    <n v="88.601925604111003"/>
    <x v="16"/>
    <x v="1"/>
    <d v="2012-07-27T00:00:00"/>
    <n v="0.25942571660000002"/>
    <n v="1000000"/>
    <n v="88601925.604111001"/>
  </r>
  <r>
    <s v="CPGLN"/>
    <n v="8"/>
    <x v="3"/>
    <s v="INDUSTRIAL"/>
    <s v="CONSUMER_CYCLICAL"/>
    <x v="0"/>
    <n v="52.410848654182999"/>
    <x v="6"/>
    <x v="0"/>
    <d v="2012-01-27T00:00:00"/>
    <n v="0.2689771413"/>
    <n v="600000"/>
    <n v="31446509.1925098"/>
  </r>
  <r>
    <s v="CS"/>
    <n v="7"/>
    <x v="1"/>
    <s v="FINANCIAL_INSTITUTIONS"/>
    <s v="BANKING"/>
    <x v="1"/>
    <n v="36.550872845629002"/>
    <x v="12"/>
    <x v="2"/>
    <d v="2007-09-11T00:00:00"/>
    <n v="0.19218115050000001"/>
    <n v="2000000"/>
    <n v="73101745.691257998"/>
  </r>
  <r>
    <s v="CS"/>
    <n v="7"/>
    <x v="1"/>
    <s v="FINANCIAL_INSTITUTIONS"/>
    <s v="BANKING"/>
    <x v="1"/>
    <n v="57.089528112707001"/>
    <x v="16"/>
    <x v="1"/>
    <d v="2009-07-30T00:00:00"/>
    <n v="0.23409776939999999"/>
    <n v="2550000"/>
    <n v="145578296.68740284"/>
  </r>
  <r>
    <s v="CS"/>
    <n v="7"/>
    <x v="1"/>
    <s v="FINANCIAL_INSTITUTIONS"/>
    <s v="BANKING"/>
    <x v="1"/>
    <n v="27.479307245916999"/>
    <x v="3"/>
    <x v="2"/>
    <d v="2010-06-04T00:00:00"/>
    <n v="0.70720706629999996"/>
    <n v="349255.95118221903"/>
    <n v="9597311.5900011845"/>
  </r>
  <r>
    <s v="DAIGR"/>
    <n v="8"/>
    <x v="3"/>
    <s v="INDUSTRIAL"/>
    <s v="CONSUMER_CYCLICAL"/>
    <x v="0"/>
    <n v="47.705769842092998"/>
    <x v="1"/>
    <x v="1"/>
    <d v="2012-01-30T00:00:00"/>
    <n v="0.16105449080000001"/>
    <n v="597703.00873503694"/>
    <n v="28513882.168640174"/>
  </r>
  <r>
    <s v="DAIGR"/>
    <n v="8"/>
    <x v="3"/>
    <s v="INDUSTRIAL"/>
    <s v="CONSUMER_CYCLICAL"/>
    <x v="0"/>
    <n v="25.120490584896999"/>
    <x v="30"/>
    <x v="2"/>
    <d v="2012-02-27T00:00:00"/>
    <n v="0.14473811889999999"/>
    <n v="750000"/>
    <n v="18840367.938672747"/>
  </r>
  <r>
    <s v="DAIGR"/>
    <n v="8"/>
    <x v="3"/>
    <s v="INDUSTRIAL"/>
    <s v="CONSUMER_CYCLICAL"/>
    <x v="0"/>
    <n v="34.735181834271998"/>
    <x v="31"/>
    <x v="3"/>
    <d v="2012-03-20T00:00:00"/>
    <n v="0.28594570660000002"/>
    <n v="750000"/>
    <n v="26051386.375703998"/>
  </r>
  <r>
    <s v="DAIGR"/>
    <n v="8"/>
    <x v="3"/>
    <s v="INDUSTRIAL"/>
    <s v="CONSUMER_CYCLICAL"/>
    <x v="0"/>
    <n v="24.635016864838001"/>
    <x v="17"/>
    <x v="0"/>
    <d v="2012-06-19T00:00:00"/>
    <n v="0.12992672020000001"/>
    <n v="750000"/>
    <n v="18476262.648628499"/>
  </r>
  <r>
    <s v="DAIGR"/>
    <n v="8"/>
    <x v="3"/>
    <s v="INDUSTRIAL"/>
    <s v="CONSUMER_CYCLICAL"/>
    <x v="0"/>
    <n v="40.640270338142997"/>
    <x v="32"/>
    <x v="1"/>
    <d v="2012-11-14T00:00:00"/>
    <n v="0.45086235419999998"/>
    <n v="750000"/>
    <n v="30480202.753607247"/>
  </r>
  <r>
    <s v="DB"/>
    <n v="7"/>
    <x v="1"/>
    <s v="FINANCIAL_INSTITUTIONS"/>
    <s v="BANKING"/>
    <x v="1"/>
    <n v="27.224003009558999"/>
    <x v="33"/>
    <x v="2"/>
    <d v="2007-08-28T00:00:00"/>
    <n v="0.1662660889"/>
    <n v="3350000"/>
    <n v="91200410.082022652"/>
  </r>
  <r>
    <s v="DB"/>
    <n v="7"/>
    <x v="1"/>
    <s v="FINANCIAL_INSTITUTIONS"/>
    <s v="BANKING"/>
    <x v="1"/>
    <n v="53.789265681141998"/>
    <x v="3"/>
    <x v="2"/>
    <d v="2009-04-30T00:00:00"/>
    <n v="0.67945386640000005"/>
    <n v="336600"/>
    <n v="18105466.828272395"/>
  </r>
  <r>
    <s v="DGFP"/>
    <n v="9"/>
    <x v="4"/>
    <s v="INDUSTRIAL"/>
    <s v="TRANSPORTATION"/>
    <x v="0"/>
    <n v="46.826397778717002"/>
    <x v="0"/>
    <x v="0"/>
    <d v="2003-04-08T00:00:00"/>
    <n v="0.6608575458"/>
    <n v="600000"/>
    <n v="28095838.6672302"/>
  </r>
  <r>
    <s v="DGFP"/>
    <n v="9"/>
    <x v="4"/>
    <s v="INDUSTRIAL"/>
    <s v="TRANSPORTATION"/>
    <x v="0"/>
    <n v="64.990098565777998"/>
    <x v="31"/>
    <x v="3"/>
    <d v="2009-03-12T00:00:00"/>
    <n v="0.2196086776"/>
    <n v="969600"/>
    <n v="63014399.569378346"/>
  </r>
  <r>
    <s v="DGFP"/>
    <n v="9"/>
    <x v="4"/>
    <s v="INDUSTRIAL"/>
    <s v="TRANSPORTATION"/>
    <x v="0"/>
    <n v="68.058214320274004"/>
    <x v="27"/>
    <x v="3"/>
    <d v="2010-03-31T00:00:00"/>
    <n v="0.84534157269999999"/>
    <n v="650000"/>
    <n v="44237839.308178104"/>
  </r>
  <r>
    <s v="DGFP"/>
    <n v="9"/>
    <x v="4"/>
    <s v="INDUSTRIAL"/>
    <s v="TRANSPORTATION"/>
    <x v="0"/>
    <n v="48.773941426648001"/>
    <x v="2"/>
    <x v="0"/>
    <d v="2011-09-16T00:00:00"/>
    <n v="0.43306074639999997"/>
    <n v="500000"/>
    <n v="24386970.713323999"/>
  </r>
  <r>
    <s v="DGFP"/>
    <n v="9"/>
    <x v="4"/>
    <s v="INDUSTRIAL"/>
    <s v="CAPITAL_GOODS"/>
    <x v="0"/>
    <n v="65.172033650374999"/>
    <x v="10"/>
    <x v="3"/>
    <d v="2012-03-20T00:00:00"/>
    <n v="0.44707372849999999"/>
    <n v="750000"/>
    <n v="48879025.237781249"/>
  </r>
  <r>
    <s v="DPW"/>
    <n v="9"/>
    <x v="4"/>
    <s v="INDUSTRIAL"/>
    <s v="TRANSPORTATION"/>
    <x v="0"/>
    <n v="24.162248027187001"/>
    <x v="3"/>
    <x v="2"/>
    <d v="2012-06-18T00:00:00"/>
    <n v="0.20506345279999999"/>
    <n v="750000"/>
    <n v="18121686.02039025"/>
  </r>
  <r>
    <s v="DPW"/>
    <n v="9"/>
    <x v="4"/>
    <s v="INDUSTRIAL"/>
    <s v="TRANSPORTATION"/>
    <x v="0"/>
    <n v="35.953550027519"/>
    <x v="24"/>
    <x v="3"/>
    <d v="2012-12-04T00:00:00"/>
    <n v="0.65909925869999997"/>
    <n v="300000"/>
    <n v="10786065.0082557"/>
  </r>
  <r>
    <s v="DSM"/>
    <n v="8"/>
    <x v="3"/>
    <s v="INDUSTRIAL"/>
    <s v="BASIC_INDUSTRY"/>
    <x v="0"/>
    <n v="23.173309648958998"/>
    <x v="7"/>
    <x v="2"/>
    <d v="2007-10-11T00:00:00"/>
    <n v="0.3656995119"/>
    <n v="750000"/>
    <n v="17379982.236719247"/>
  </r>
  <r>
    <s v="DT"/>
    <n v="9"/>
    <x v="4"/>
    <s v="INDUSTRIAL"/>
    <s v="COMMUNICATIONS"/>
    <x v="0"/>
    <n v="86.377441789545003"/>
    <x v="5"/>
    <x v="1"/>
    <d v="2002-11-20T00:00:00"/>
    <n v="0.6197448794"/>
    <n v="298851.50436751801"/>
    <n v="25814028.42222324"/>
  </r>
  <r>
    <s v="DT"/>
    <n v="9"/>
    <x v="4"/>
    <s v="INDUSTRIAL"/>
    <s v="COMMUNICATIONS"/>
    <x v="0"/>
    <n v="42.664729518529001"/>
    <x v="25"/>
    <x v="3"/>
    <d v="2003-03-26T00:00:00"/>
    <n v="0.3028275265"/>
    <n v="500000"/>
    <n v="21332364.759264499"/>
  </r>
  <r>
    <s v="DT"/>
    <n v="9"/>
    <x v="4"/>
    <s v="INDUSTRIAL"/>
    <s v="COMMUNICATIONS"/>
    <x v="0"/>
    <n v="53.815215343120002"/>
    <x v="10"/>
    <x v="3"/>
    <d v="2010-03-09T00:00:00"/>
    <n v="0.32424212479999998"/>
    <n v="500000"/>
    <n v="26907607.671560001"/>
  </r>
  <r>
    <s v="DT"/>
    <n v="9"/>
    <x v="4"/>
    <s v="INDUSTRIAL"/>
    <s v="COMMUNICATIONS"/>
    <x v="0"/>
    <n v="28.138293670147"/>
    <x v="34"/>
    <x v="1"/>
    <d v="2012-10-24T00:00:00"/>
    <n v="0.15152410429999999"/>
    <n v="500000"/>
    <n v="14069146.835073501"/>
  </r>
  <r>
    <s v="DT"/>
    <n v="9"/>
    <x v="4"/>
    <s v="INDUSTRIAL"/>
    <s v="COMMUNICATIONS"/>
    <x v="0"/>
    <n v="49.017551311486002"/>
    <x v="35"/>
    <x v="3"/>
    <d v="2013-01-10T00:00:00"/>
    <n v="0.30133582819999999"/>
    <n v="1250000"/>
    <n v="61271939.1393575"/>
  </r>
  <r>
    <s v="EDF"/>
    <n v="6"/>
    <x v="6"/>
    <s v="UTILITY"/>
    <s v="OWNED_NO_GUARANTEE"/>
    <x v="0"/>
    <n v="27.210652026325999"/>
    <x v="22"/>
    <x v="2"/>
    <d v="2008-01-18T00:00:00"/>
    <n v="0.35412641849999998"/>
    <n v="1500000"/>
    <n v="40815978.039489001"/>
  </r>
  <r>
    <s v="EDF"/>
    <n v="6"/>
    <x v="6"/>
    <s v="UTILITY"/>
    <s v="OWNED_NO_GUARANTEE"/>
    <x v="0"/>
    <n v="53.798046788623999"/>
    <x v="26"/>
    <x v="3"/>
    <d v="2008-05-23T00:00:00"/>
    <n v="0.52857450620000002"/>
    <n v="1200000"/>
    <n v="64557656.146348797"/>
  </r>
  <r>
    <s v="EDF"/>
    <n v="6"/>
    <x v="6"/>
    <s v="UTILITY"/>
    <s v="OWNED_NO_GUARANTEE"/>
    <x v="0"/>
    <n v="32.163908324118999"/>
    <x v="2"/>
    <x v="0"/>
    <d v="2008-08-28T00:00:00"/>
    <n v="0.36555100460000001"/>
    <n v="1000000"/>
    <n v="32163908.324118998"/>
  </r>
  <r>
    <s v="EDF"/>
    <n v="6"/>
    <x v="6"/>
    <s v="UTILITY"/>
    <s v="OWNED_NO_GUARANTEE"/>
    <x v="0"/>
    <n v="65.274415372847997"/>
    <x v="35"/>
    <x v="3"/>
    <d v="2009-01-16T00:00:00"/>
    <n v="0.48940860279999998"/>
    <n v="2000000"/>
    <n v="130548830.74569599"/>
  </r>
  <r>
    <s v="EDF"/>
    <n v="6"/>
    <x v="6"/>
    <s v="UTILITY"/>
    <s v="OWNED_NO_GUARANTEE"/>
    <x v="0"/>
    <n v="14.146690495713001"/>
    <x v="4"/>
    <x v="3"/>
    <d v="2009-03-03T00:00:00"/>
    <n v="0.71823380790000002"/>
    <n v="246533.61259921399"/>
    <n v="3487634.7142310916"/>
  </r>
  <r>
    <s v="EDF"/>
    <n v="6"/>
    <x v="6"/>
    <s v="UTILITY"/>
    <s v="OWNED_NO_GUARANTEE"/>
    <x v="0"/>
    <n v="20.238842453534001"/>
    <x v="12"/>
    <x v="2"/>
    <d v="2010-03-09T00:00:00"/>
    <n v="0.28122506730000002"/>
    <n v="328711.48346561799"/>
    <n v="6652739.9265280897"/>
  </r>
  <r>
    <s v="EDF"/>
    <n v="6"/>
    <x v="6"/>
    <s v="UTILITY"/>
    <s v="OWNED_NO_GUARANTEE"/>
    <x v="0"/>
    <n v="45.048233283327001"/>
    <x v="18"/>
    <x v="3"/>
    <d v="2011-01-25T00:00:00"/>
    <n v="0.66795527619999995"/>
    <n v="750000"/>
    <n v="33786174.962495252"/>
  </r>
  <r>
    <s v="EDF"/>
    <n v="6"/>
    <x v="6"/>
    <s v="UTILITY"/>
    <s v="OWNED_NO_GUARANTEE"/>
    <x v="0"/>
    <n v="44.291797509090998"/>
    <x v="36"/>
    <x v="1"/>
    <d v="2012-09-10T00:00:00"/>
    <n v="0.30870580489999999"/>
    <n v="600000"/>
    <n v="26575078.5054546"/>
  </r>
  <r>
    <s v="ENELIM"/>
    <n v="10"/>
    <x v="0"/>
    <s v="UTILITY"/>
    <s v="ELECTRIC"/>
    <x v="0"/>
    <n v="86.07427069997"/>
    <x v="20"/>
    <x v="0"/>
    <d v="2003-06-04T00:00:00"/>
    <n v="0.34250464409999998"/>
    <n v="750000"/>
    <n v="64555703.024977498"/>
  </r>
  <r>
    <s v="ENELIM"/>
    <n v="10"/>
    <x v="0"/>
    <s v="UTILITY"/>
    <s v="ELECTRIC"/>
    <x v="0"/>
    <n v="78.537175900934002"/>
    <x v="3"/>
    <x v="2"/>
    <d v="2007-06-13T00:00:00"/>
    <n v="0.1569408437"/>
    <n v="1500000"/>
    <n v="117805763.851401"/>
  </r>
  <r>
    <s v="ENELIM"/>
    <n v="10"/>
    <x v="0"/>
    <s v="UTILITY"/>
    <s v="ELECTRIC"/>
    <x v="0"/>
    <n v="140.61354223084399"/>
    <x v="11"/>
    <x v="1"/>
    <d v="2007-06-13T00:00:00"/>
    <n v="0.589088528"/>
    <n v="657473.30960854096"/>
    <n v="92449650.986293346"/>
  </r>
  <r>
    <s v="ENELIM"/>
    <n v="10"/>
    <x v="0"/>
    <s v="UTILITY"/>
    <s v="ELECTRIC"/>
    <x v="0"/>
    <n v="77.710760414537006"/>
    <x v="3"/>
    <x v="2"/>
    <d v="2011-07-05T00:00:00"/>
    <n v="0.1708041495"/>
    <n v="1000000"/>
    <n v="77710760.414537013"/>
  </r>
  <r>
    <s v="ENELIM"/>
    <n v="10"/>
    <x v="0"/>
    <s v="UTILITY"/>
    <s v="ELECTRIC"/>
    <x v="0"/>
    <n v="87.392315614799998"/>
    <x v="15"/>
    <x v="0"/>
    <d v="2011-10-17T00:00:00"/>
    <n v="0.2283046843"/>
    <n v="1000000"/>
    <n v="87392315.614799991"/>
  </r>
  <r>
    <s v="ENELIM"/>
    <n v="10"/>
    <x v="0"/>
    <s v="UTILITY"/>
    <s v="ELECTRIC"/>
    <x v="0"/>
    <n v="103.622421754881"/>
    <x v="10"/>
    <x v="3"/>
    <d v="2012-09-04T00:00:00"/>
    <n v="0.31713520350000002"/>
    <n v="1000000"/>
    <n v="103622421.75488101"/>
  </r>
  <r>
    <s v="ENELIM"/>
    <n v="10"/>
    <x v="0"/>
    <s v="UTILITY"/>
    <s v="ELECTRIC"/>
    <x v="0"/>
    <n v="88.861486726737994"/>
    <x v="9"/>
    <x v="0"/>
    <d v="2012-09-18T00:00:00"/>
    <n v="0.88783753659999998"/>
    <n v="287622.54803241597"/>
    <n v="25558567.234293092"/>
  </r>
  <r>
    <s v="ENELIM"/>
    <n v="10"/>
    <x v="0"/>
    <s v="UTILITY"/>
    <s v="ELECTRIC"/>
    <x v="0"/>
    <n v="83.740430712985003"/>
    <x v="0"/>
    <x v="0"/>
    <d v="2012-10-08T00:00:00"/>
    <n v="0.2490067456"/>
    <n v="1000000"/>
    <n v="83740430.712985009"/>
  </r>
  <r>
    <s v="ENFP"/>
    <n v="9"/>
    <x v="4"/>
    <s v="INDUSTRIAL"/>
    <s v="CAPITAL_GOODS"/>
    <x v="0"/>
    <n v="90.192926841835003"/>
    <x v="19"/>
    <x v="3"/>
    <d v="2005-06-30T00:00:00"/>
    <n v="0.60612409450000004"/>
    <n v="1000000"/>
    <n v="90192926.841835007"/>
  </r>
  <r>
    <s v="ENFP"/>
    <n v="9"/>
    <x v="4"/>
    <s v="INDUSTRIAL"/>
    <s v="CAPITAL_GOODS"/>
    <x v="0"/>
    <n v="63.277084570448999"/>
    <x v="22"/>
    <x v="2"/>
    <d v="2010-01-27T00:00:00"/>
    <n v="0.2057701968"/>
    <n v="500000"/>
    <n v="31638542.285224501"/>
  </r>
  <r>
    <s v="ENFP"/>
    <n v="9"/>
    <x v="4"/>
    <s v="INDUSTRIAL"/>
    <s v="CAPITAL_GOODS"/>
    <x v="0"/>
    <n v="76.796264541026005"/>
    <x v="34"/>
    <x v="1"/>
    <d v="2010-10-26T00:00:00"/>
    <n v="0.35611788220000001"/>
    <n v="1000000"/>
    <n v="76796264.541026011"/>
  </r>
  <r>
    <s v="ENIIM"/>
    <n v="7"/>
    <x v="1"/>
    <s v="INDUSTRIAL"/>
    <s v="ENERGY"/>
    <x v="0"/>
    <n v="95.265372190457995"/>
    <x v="6"/>
    <x v="0"/>
    <d v="2003-05-04T00:00:00"/>
    <n v="0.67054273259999997"/>
    <n v="239081.203494015"/>
    <n v="22776159.834599964"/>
  </r>
  <r>
    <s v="ENIIM"/>
    <n v="7"/>
    <x v="1"/>
    <s v="INDUSTRIAL"/>
    <s v="ENERGY"/>
    <x v="0"/>
    <n v="52.485485047692997"/>
    <x v="14"/>
    <x v="2"/>
    <d v="2007-11-07T00:00:00"/>
    <n v="0.30587281249999998"/>
    <n v="1250000"/>
    <n v="65606856.309616245"/>
  </r>
  <r>
    <s v="ENIIM"/>
    <n v="7"/>
    <x v="1"/>
    <s v="INDUSTRIAL"/>
    <s v="ENERGY"/>
    <x v="0"/>
    <n v="70.367654920936005"/>
    <x v="36"/>
    <x v="1"/>
    <d v="2009-09-07T00:00:00"/>
    <n v="0.29597273499999999"/>
    <n v="1500000"/>
    <n v="105551482.38140401"/>
  </r>
  <r>
    <s v="ENIIM"/>
    <n v="7"/>
    <x v="1"/>
    <s v="INDUSTRIAL"/>
    <s v="ENERGY"/>
    <x v="0"/>
    <n v="68.958849004623005"/>
    <x v="19"/>
    <x v="3"/>
    <d v="2010-06-22T00:00:00"/>
    <n v="0.30472605219999999"/>
    <n v="1000000"/>
    <n v="68958849.004623011"/>
  </r>
  <r>
    <s v="ENIIM"/>
    <n v="7"/>
    <x v="1"/>
    <s v="INDUSTRIAL"/>
    <s v="ENERGY"/>
    <x v="0"/>
    <n v="49.627495098400999"/>
    <x v="22"/>
    <x v="2"/>
    <d v="2010-11-22T00:00:00"/>
    <n v="0.2385672231"/>
    <n v="1000000"/>
    <n v="49627495.098401003"/>
  </r>
  <r>
    <s v="ENIIM"/>
    <n v="7"/>
    <x v="1"/>
    <s v="INDUSTRIAL"/>
    <s v="ENERGY"/>
    <x v="0"/>
    <n v="71.683983209047"/>
    <x v="37"/>
    <x v="1"/>
    <d v="2012-01-27T00:00:00"/>
    <n v="0.31801100789999998"/>
    <n v="1000000"/>
    <n v="71683983.209047005"/>
  </r>
  <r>
    <s v="ENIIM"/>
    <n v="7"/>
    <x v="1"/>
    <s v="INDUSTRIAL"/>
    <s v="ENERGY"/>
    <x v="0"/>
    <n v="64.674413819267997"/>
    <x v="11"/>
    <x v="1"/>
    <d v="2012-06-20T00:00:00"/>
    <n v="0.36430950420000002"/>
    <n v="750000"/>
    <n v="48505810.364450999"/>
  </r>
  <r>
    <s v="EOANGR"/>
    <n v="8"/>
    <x v="3"/>
    <s v="UTILITY"/>
    <s v="ELECTRIC"/>
    <x v="0"/>
    <n v="34.890777170290001"/>
    <x v="8"/>
    <x v="2"/>
    <d v="2002-05-17T00:00:00"/>
    <n v="0.2730232132"/>
    <n v="900000"/>
    <n v="31401699.453260999"/>
  </r>
  <r>
    <s v="EOANGR"/>
    <n v="8"/>
    <x v="3"/>
    <s v="UTILITY"/>
    <s v="ELECTRIC"/>
    <x v="0"/>
    <n v="34.021319921603997"/>
    <x v="12"/>
    <x v="2"/>
    <d v="2007-09-20T00:00:00"/>
    <n v="0.22379042390000001"/>
    <n v="2375000"/>
    <n v="80800634.813809499"/>
  </r>
  <r>
    <s v="EOANGR"/>
    <n v="8"/>
    <x v="3"/>
    <s v="UTILITY"/>
    <s v="ELECTRIC"/>
    <x v="0"/>
    <n v="81.514214022787002"/>
    <x v="34"/>
    <x v="1"/>
    <d v="2007-10-18T00:00:00"/>
    <n v="0.22922548109999999"/>
    <n v="1016095.11484956"/>
    <n v="82826194.659355372"/>
  </r>
  <r>
    <s v="EOANGR"/>
    <n v="8"/>
    <x v="3"/>
    <s v="UTILITY"/>
    <s v="ELECTRIC"/>
    <x v="0"/>
    <n v="58.308223349812998"/>
    <x v="27"/>
    <x v="3"/>
    <d v="2008-04-23T00:00:00"/>
    <n v="0.27115433950000001"/>
    <n v="1400000"/>
    <n v="81631512.689738199"/>
  </r>
  <r>
    <s v="EXPNLN"/>
    <n v="9"/>
    <x v="4"/>
    <s v="INDUSTRIAL"/>
    <s v="CONSUMER_CYCLICAL"/>
    <x v="0"/>
    <n v="77.125741714675996"/>
    <x v="37"/>
    <x v="1"/>
    <d v="2010-01-22T00:00:00"/>
    <n v="0.3153266623"/>
    <n v="500000"/>
    <n v="38562870.857337996"/>
  </r>
  <r>
    <s v="EXPNLN"/>
    <n v="9"/>
    <x v="4"/>
    <s v="INDUSTRIAL"/>
    <s v="CONSUMER_CYCLICAL"/>
    <x v="0"/>
    <n v="43.964701143702001"/>
    <x v="9"/>
    <x v="0"/>
    <d v="2011-01-21T00:00:00"/>
    <n v="0.31490560779999999"/>
    <n v="478162.40698803001"/>
    <n v="21022267.321381945"/>
  </r>
  <r>
    <s v="FUMVFH"/>
    <n v="8"/>
    <x v="3"/>
    <s v="INDUSTRIAL"/>
    <s v="ENERGY"/>
    <x v="0"/>
    <n v="64.076950205966995"/>
    <x v="31"/>
    <x v="3"/>
    <d v="2009-03-16T00:00:00"/>
    <n v="0.1966601965"/>
    <n v="750000"/>
    <n v="48057712.654475249"/>
  </r>
  <r>
    <s v="GASSM"/>
    <n v="10"/>
    <x v="0"/>
    <s v="UTILITY"/>
    <s v="NATURAL_GAS"/>
    <x v="0"/>
    <n v="82.78367120019"/>
    <x v="11"/>
    <x v="1"/>
    <d v="2009-06-24T00:00:00"/>
    <n v="0.27651192689999998"/>
    <n v="500000"/>
    <n v="41391835.600094996"/>
  </r>
  <r>
    <s v="GASSM"/>
    <n v="10"/>
    <x v="0"/>
    <s v="UTILITY"/>
    <s v="NATURAL_GAS"/>
    <x v="0"/>
    <n v="65.077151515596"/>
    <x v="22"/>
    <x v="2"/>
    <d v="2010-01-12T00:00:00"/>
    <n v="0.23570154500000001"/>
    <n v="700000"/>
    <n v="45554006.060917199"/>
  </r>
  <r>
    <s v="GASSM"/>
    <n v="10"/>
    <x v="0"/>
    <s v="UTILITY"/>
    <s v="NATURAL_GAS"/>
    <x v="0"/>
    <n v="85.223697291847003"/>
    <x v="37"/>
    <x v="1"/>
    <d v="2010-01-12T00:00:00"/>
    <n v="0.31470584460000001"/>
    <n v="850000"/>
    <n v="72440142.69806996"/>
  </r>
  <r>
    <s v="GASSM"/>
    <n v="10"/>
    <x v="0"/>
    <s v="UTILITY"/>
    <s v="NATURAL_GAS"/>
    <x v="0"/>
    <n v="76.851158633607994"/>
    <x v="1"/>
    <x v="1"/>
    <d v="2011-05-10T00:00:00"/>
    <n v="0.27884744970000003"/>
    <n v="500000"/>
    <n v="38425579.316803999"/>
  </r>
  <r>
    <s v="GASSM"/>
    <n v="10"/>
    <x v="0"/>
    <s v="UTILITY"/>
    <s v="NATURAL_GAS"/>
    <x v="0"/>
    <n v="67.768429176015005"/>
    <x v="22"/>
    <x v="2"/>
    <d v="2012-01-30T00:00:00"/>
    <n v="0.2358719913"/>
    <n v="750000"/>
    <n v="50826321.882011257"/>
  </r>
  <r>
    <s v="GASSM"/>
    <n v="10"/>
    <x v="0"/>
    <s v="UTILITY"/>
    <s v="NATURAL_GAS"/>
    <x v="0"/>
    <n v="91.616271793831004"/>
    <x v="37"/>
    <x v="1"/>
    <d v="2012-09-10T00:00:00"/>
    <n v="0.28616332010000001"/>
    <n v="800000"/>
    <n v="73293017.435064808"/>
  </r>
  <r>
    <s v="GASSM"/>
    <n v="10"/>
    <x v="0"/>
    <s v="UTILITY"/>
    <s v="NATURAL_GAS"/>
    <x v="0"/>
    <n v="68.766843821066004"/>
    <x v="30"/>
    <x v="2"/>
    <d v="2012-10-09T00:00:00"/>
    <n v="0.34937257970000002"/>
    <n v="500000"/>
    <n v="34383421.910533004"/>
  </r>
  <r>
    <s v="GLENLN"/>
    <n v="10"/>
    <x v="0"/>
    <s v="INDUSTRIAL"/>
    <s v="BASIC_INDUSTRY"/>
    <x v="0"/>
    <n v="153.412832140006"/>
    <x v="6"/>
    <x v="0"/>
    <d v="2007-02-20T00:00:00"/>
    <n v="0.44171915620000002"/>
    <n v="777013.91135554796"/>
    <n v="119203904.75323819"/>
  </r>
  <r>
    <s v="GLENLN"/>
    <n v="10"/>
    <x v="0"/>
    <s v="INDUSTRIAL"/>
    <s v="BASIC_INDUSTRY"/>
    <x v="0"/>
    <n v="96.548452087125995"/>
    <x v="8"/>
    <x v="2"/>
    <d v="2007-06-06T00:00:00"/>
    <n v="0.31870749739999998"/>
    <n v="500000"/>
    <n v="48274226.043563001"/>
  </r>
  <r>
    <s v="GLENLN"/>
    <n v="10"/>
    <x v="0"/>
    <s v="INDUSTRIAL"/>
    <s v="BASIC_INDUSTRY"/>
    <x v="0"/>
    <n v="163.81008708922701"/>
    <x v="26"/>
    <x v="3"/>
    <d v="2008-05-20T00:00:00"/>
    <n v="0.52554656799999999"/>
    <n v="597703.00873503694"/>
    <n v="97909781.914379418"/>
  </r>
  <r>
    <s v="GLENLN"/>
    <n v="10"/>
    <x v="0"/>
    <s v="INDUSTRIAL"/>
    <s v="BASIC_INDUSTRY"/>
    <x v="0"/>
    <n v="97.341704434562999"/>
    <x v="4"/>
    <x v="3"/>
    <d v="2010-03-11T00:00:00"/>
    <n v="0.1919427809"/>
    <n v="1250000"/>
    <n v="121677130.54320374"/>
  </r>
  <r>
    <s v="GLENLN"/>
    <n v="10"/>
    <x v="0"/>
    <s v="INDUSTRIAL"/>
    <s v="BASIC_INDUSTRY"/>
    <x v="0"/>
    <n v="116.108777601962"/>
    <x v="25"/>
    <x v="3"/>
    <d v="2012-03-27T00:00:00"/>
    <n v="0.3193157056"/>
    <n v="1250000"/>
    <n v="145135972.00245249"/>
  </r>
  <r>
    <s v="GLENLN"/>
    <n v="10"/>
    <x v="0"/>
    <s v="INDUSTRIAL"/>
    <s v="BASIC_INDUSTRY"/>
    <x v="0"/>
    <n v="94.431517428584996"/>
    <x v="9"/>
    <x v="0"/>
    <d v="2012-06-19T00:00:00"/>
    <n v="0.28505797690000001"/>
    <n v="369800.41889882"/>
    <n v="34920814.702341951"/>
  </r>
  <r>
    <s v="GLENLN"/>
    <n v="10"/>
    <x v="0"/>
    <s v="INDUSTRIAL"/>
    <s v="BASIC_INDUSTRY"/>
    <x v="0"/>
    <n v="112.860186326733"/>
    <x v="9"/>
    <x v="0"/>
    <d v="2012-11-15T00:00:00"/>
    <n v="0.18405841319999999"/>
    <n v="1000000"/>
    <n v="112860186.32673299"/>
  </r>
  <r>
    <s v="GSZFP"/>
    <n v="7"/>
    <x v="1"/>
    <s v="UTILITY"/>
    <s v="NATURAL_GAS"/>
    <x v="0"/>
    <n v="26.686645333264"/>
    <x v="22"/>
    <x v="2"/>
    <d v="2003-01-31T00:00:00"/>
    <n v="0.3567417222"/>
    <n v="750000"/>
    <n v="20014983.999947999"/>
  </r>
  <r>
    <s v="GSZFP"/>
    <n v="7"/>
    <x v="1"/>
    <s v="UTILITY"/>
    <s v="NATURAL_GAS"/>
    <x v="0"/>
    <n v="44.955072956294003"/>
    <x v="23"/>
    <x v="0"/>
    <d v="2008-10-17T00:00:00"/>
    <n v="0.38195840149999999"/>
    <n v="911303"/>
    <n v="40967692.850289591"/>
  </r>
  <r>
    <s v="GSZFP"/>
    <n v="7"/>
    <x v="1"/>
    <s v="UTILITY"/>
    <s v="NATURAL_GAS"/>
    <x v="0"/>
    <n v="54.700770859526997"/>
    <x v="35"/>
    <x v="3"/>
    <d v="2009-01-08T00:00:00"/>
    <n v="0.23721733580000001"/>
    <n v="1000000"/>
    <n v="54700770.859526999"/>
  </r>
  <r>
    <s v="GSZFP"/>
    <n v="7"/>
    <x v="1"/>
    <s v="UTILITY"/>
    <s v="NATURAL_GAS"/>
    <x v="0"/>
    <n v="85.275998775551997"/>
    <x v="18"/>
    <x v="3"/>
    <d v="2009-02-03T00:00:00"/>
    <n v="0.59103280739999997"/>
    <n v="836784.21222905198"/>
    <n v="71357609.457445875"/>
  </r>
  <r>
    <s v="GSZFP"/>
    <n v="7"/>
    <x v="1"/>
    <s v="UTILITY"/>
    <s v="NATURAL_GAS"/>
    <x v="0"/>
    <n v="28.812322625616002"/>
    <x v="7"/>
    <x v="2"/>
    <d v="2010-10-11T00:00:00"/>
    <n v="0.23302007129999999"/>
    <n v="1000000"/>
    <n v="28812322.625616003"/>
  </r>
  <r>
    <s v="GSZFP"/>
    <n v="7"/>
    <x v="1"/>
    <s v="UTILITY"/>
    <s v="NATURAL_GAS"/>
    <x v="0"/>
    <n v="13.625775052019"/>
    <x v="7"/>
    <x v="2"/>
    <d v="2011-09-27T00:00:00"/>
    <n v="0.72920682749999999"/>
    <n v="246533.61259921399"/>
    <n v="3359211.5480384869"/>
  </r>
  <r>
    <s v="GSZFP"/>
    <n v="7"/>
    <x v="1"/>
    <s v="UTILITY"/>
    <s v="NATURAL_GAS"/>
    <x v="0"/>
    <n v="46.131137986737002"/>
    <x v="32"/>
    <x v="1"/>
    <d v="2011-11-08T00:00:00"/>
    <n v="0.32431098800000002"/>
    <n v="543500"/>
    <n v="25072273.495791562"/>
  </r>
  <r>
    <s v="GSZFP"/>
    <n v="7"/>
    <x v="1"/>
    <s v="UTILITY"/>
    <s v="NATURAL_GAS"/>
    <x v="0"/>
    <n v="32.243254560845003"/>
    <x v="20"/>
    <x v="0"/>
    <d v="2012-05-22T00:00:00"/>
    <n v="0.26252772930000001"/>
    <n v="1000000"/>
    <n v="32243254.560845003"/>
  </r>
  <r>
    <s v="GSZFP"/>
    <n v="7"/>
    <x v="1"/>
    <s v="UTILITY"/>
    <s v="NATURAL_GAS"/>
    <x v="0"/>
    <n v="25.156988751162999"/>
    <x v="3"/>
    <x v="2"/>
    <d v="2012-07-10T00:00:00"/>
    <n v="0.21949151629999999"/>
    <n v="750000"/>
    <n v="18867741.563372251"/>
  </r>
  <r>
    <s v="HOLNVX"/>
    <n v="10"/>
    <x v="0"/>
    <s v="INDUSTRIAL"/>
    <s v="CAPITAL_GOODS"/>
    <x v="0"/>
    <n v="84.248088548439"/>
    <x v="30"/>
    <x v="2"/>
    <d v="2009-04-17T00:00:00"/>
    <n v="0.43179155289999999"/>
    <n v="358621.80524102203"/>
    <n v="30213201.603346668"/>
  </r>
  <r>
    <s v="HOLNVX"/>
    <n v="10"/>
    <x v="0"/>
    <s v="INDUSTRIAL"/>
    <s v="CAPITAL_GOODS"/>
    <x v="0"/>
    <n v="62.673864708939"/>
    <x v="2"/>
    <x v="0"/>
    <d v="2009-09-02T00:00:00"/>
    <n v="0.92079995010000004"/>
    <n v="369800.41889882"/>
    <n v="23176821.423373614"/>
  </r>
  <r>
    <s v="HOLNVX"/>
    <n v="10"/>
    <x v="0"/>
    <s v="INDUSTRIAL"/>
    <s v="CAPITAL_GOODS"/>
    <x v="0"/>
    <n v="75.777957375363997"/>
    <x v="29"/>
    <x v="3"/>
    <d v="2012-08-30T00:00:00"/>
    <n v="0.4778072498"/>
    <n v="500000"/>
    <n v="37888978.687681995"/>
  </r>
  <r>
    <s v="HSBC"/>
    <n v="7"/>
    <x v="1"/>
    <s v="FINANCIAL_INSTITUTIONS"/>
    <s v="FINANCE_COMPANIES"/>
    <x v="0"/>
    <n v="51.136069565059998"/>
    <x v="8"/>
    <x v="2"/>
    <d v="2007-05-22T00:00:00"/>
    <n v="0.17363212110000001"/>
    <n v="1000000"/>
    <n v="51136069.565059997"/>
  </r>
  <r>
    <s v="HSBC"/>
    <n v="5"/>
    <x v="5"/>
    <s v="FINANCIAL_INSTITUTIONS"/>
    <s v="BANKING"/>
    <x v="1"/>
    <n v="38.493883765541"/>
    <x v="35"/>
    <x v="3"/>
    <d v="2010-07-09T00:00:00"/>
    <n v="0.31273376110000001"/>
    <n v="1500000"/>
    <n v="57740825.648311503"/>
  </r>
  <r>
    <s v="HSBC"/>
    <n v="5"/>
    <x v="5"/>
    <s v="FINANCIAL_INSTITUTIONS"/>
    <s v="BANKING"/>
    <x v="1"/>
    <n v="29.614290139927999"/>
    <x v="14"/>
    <x v="2"/>
    <d v="2010-11-08T00:00:00"/>
    <n v="0.20794563890000001"/>
    <n v="1000000"/>
    <n v="29614290.139927998"/>
  </r>
  <r>
    <s v="HSBC"/>
    <n v="5"/>
    <x v="5"/>
    <s v="FINANCIAL_INSTITUTIONS"/>
    <s v="BANKING"/>
    <x v="1"/>
    <n v="22.411587108591998"/>
    <x v="25"/>
    <x v="3"/>
    <d v="2011-03-07T00:00:00"/>
    <n v="0.54712256690000005"/>
    <n v="246533.61259921399"/>
    <n v="5525209.5339631578"/>
  </r>
  <r>
    <s v="HSBC"/>
    <n v="5"/>
    <x v="5"/>
    <s v="FINANCIAL_INSTITUTIONS"/>
    <s v="BANKING"/>
    <x v="1"/>
    <n v="34.198046195484999"/>
    <x v="15"/>
    <x v="0"/>
    <d v="2011-10-17T00:00:00"/>
    <n v="0.21001391259999999"/>
    <n v="1250000"/>
    <n v="42747557.744356245"/>
  </r>
  <r>
    <s v="HSBC"/>
    <n v="5"/>
    <x v="5"/>
    <s v="FINANCIAL_INSTITUTIONS"/>
    <s v="BANKING"/>
    <x v="1"/>
    <n v="52.000861171459"/>
    <x v="32"/>
    <x v="1"/>
    <d v="2013-01-09T00:00:00"/>
    <n v="0.28715700700000002"/>
    <n v="1000000"/>
    <n v="52000861.171458997"/>
  </r>
  <r>
    <s v="IBESM"/>
    <n v="9"/>
    <x v="4"/>
    <s v="UTILITY"/>
    <s v="ELECTRIC"/>
    <x v="0"/>
    <n v="63.608589321636003"/>
    <x v="0"/>
    <x v="0"/>
    <d v="2008-04-30T00:00:00"/>
    <n v="0.30866110219999998"/>
    <n v="750000"/>
    <n v="47706441.991227001"/>
  </r>
  <r>
    <s v="IBESM"/>
    <n v="9"/>
    <x v="4"/>
    <s v="UTILITY"/>
    <s v="ELECTRIC"/>
    <x v="0"/>
    <n v="81.348291185576997"/>
    <x v="10"/>
    <x v="3"/>
    <d v="2010-03-09T00:00:00"/>
    <n v="0.3243563592"/>
    <n v="1100000"/>
    <n v="89483120.304134697"/>
  </r>
  <r>
    <s v="IBESM"/>
    <n v="9"/>
    <x v="4"/>
    <s v="UTILITY"/>
    <s v="ELECTRIC"/>
    <x v="0"/>
    <n v="59.417121782759999"/>
    <x v="4"/>
    <x v="3"/>
    <d v="2011-03-30T00:00:00"/>
    <n v="0.2130628114"/>
    <n v="750000"/>
    <n v="44562841.337069996"/>
  </r>
  <r>
    <s v="IBESM"/>
    <n v="9"/>
    <x v="4"/>
    <s v="UTILITY"/>
    <s v="ELECTRIC"/>
    <x v="0"/>
    <n v="67.059480101797007"/>
    <x v="15"/>
    <x v="0"/>
    <d v="2012-03-27T00:00:00"/>
    <n v="0.24905202230000001"/>
    <n v="1000000"/>
    <n v="67059480.101797007"/>
  </r>
  <r>
    <s v="IBESM"/>
    <n v="9"/>
    <x v="4"/>
    <s v="UTILITY"/>
    <s v="ELECTRIC"/>
    <x v="0"/>
    <n v="65.103841448176993"/>
    <x v="12"/>
    <x v="2"/>
    <d v="2012-09-10T00:00:00"/>
    <n v="0.22178084789999999"/>
    <n v="1000000"/>
    <n v="65103841.448176995"/>
  </r>
  <r>
    <s v="IBESM"/>
    <n v="9"/>
    <x v="4"/>
    <s v="UTILITY"/>
    <s v="ELECTRIC"/>
    <x v="0"/>
    <n v="91.318293549643002"/>
    <x v="18"/>
    <x v="3"/>
    <d v="2013-01-21T00:00:00"/>
    <n v="0.23808707979999999"/>
    <n v="1000000"/>
    <n v="91318293.549642995"/>
  </r>
  <r>
    <s v="IMTLN"/>
    <n v="10"/>
    <x v="0"/>
    <s v="INDUSTRIAL"/>
    <s v="CONSUMER_NON_CYCLICAL"/>
    <x v="0"/>
    <n v="88.153823679436002"/>
    <x v="9"/>
    <x v="0"/>
    <d v="2003-11-06T00:00:00"/>
    <n v="0.40855023289999998"/>
    <n v="239081.203494015"/>
    <n v="21075922.257878758"/>
  </r>
  <r>
    <s v="IMTLN"/>
    <n v="10"/>
    <x v="0"/>
    <s v="INDUSTRIAL"/>
    <s v="CONSUMER_NON_CYCLICAL"/>
    <x v="0"/>
    <n v="113.63077555963299"/>
    <x v="11"/>
    <x v="1"/>
    <d v="2009-06-17T00:00:00"/>
    <n v="0.43914867489999998"/>
    <n v="597703.00873503694"/>
    <n v="67917456.436888337"/>
  </r>
  <r>
    <s v="IMTLN"/>
    <n v="10"/>
    <x v="0"/>
    <s v="INDUSTRIAL"/>
    <s v="CONSUMER_NON_CYCLICAL"/>
    <x v="0"/>
    <n v="74.413240132241"/>
    <x v="17"/>
    <x v="0"/>
    <d v="2011-06-30T00:00:00"/>
    <n v="0.2353774592"/>
    <n v="850000"/>
    <n v="63251254.112404853"/>
  </r>
  <r>
    <s v="IMTLN"/>
    <n v="10"/>
    <x v="0"/>
    <s v="INDUSTRIAL"/>
    <s v="CONSUMER_NON_CYCLICAL"/>
    <x v="0"/>
    <n v="90.461838186807"/>
    <x v="5"/>
    <x v="1"/>
    <d v="2011-11-28T00:00:00"/>
    <n v="0.30096124079999997"/>
    <n v="750000"/>
    <n v="67846378.640105247"/>
  </r>
  <r>
    <s v="INTNED"/>
    <n v="7"/>
    <x v="1"/>
    <s v="FINANCIAL_INSTITUTIONS"/>
    <s v="BANKING"/>
    <x v="1"/>
    <n v="82.789554436719001"/>
    <x v="1"/>
    <x v="1"/>
    <d v="1999-05-19T00:00:00"/>
    <n v="1.0449652252999999"/>
    <n v="300000"/>
    <n v="24836866.331015699"/>
  </r>
  <r>
    <s v="INTNED"/>
    <n v="8"/>
    <x v="3"/>
    <s v="FINANCIAL_INSTITUTIONS"/>
    <s v="INSURANCE"/>
    <x v="0"/>
    <n v="58.012070862159"/>
    <x v="8"/>
    <x v="2"/>
    <d v="2007-05-24T00:00:00"/>
    <n v="0.22506175140000001"/>
    <n v="1750000"/>
    <n v="101521124.00877824"/>
  </r>
  <r>
    <s v="INTNED"/>
    <n v="7"/>
    <x v="1"/>
    <s v="FINANCIAL_INSTITUTIONS"/>
    <s v="BANKING"/>
    <x v="1"/>
    <n v="75.674367403968006"/>
    <x v="35"/>
    <x v="3"/>
    <d v="2011-01-11T00:00:00"/>
    <n v="0.4920766271"/>
    <n v="750000"/>
    <n v="56755775.552976005"/>
  </r>
  <r>
    <s v="INTNED"/>
    <n v="7"/>
    <x v="1"/>
    <s v="FINANCIAL_INSTITUTIONS"/>
    <s v="BANKING"/>
    <x v="1"/>
    <n v="65.155128769596004"/>
    <x v="31"/>
    <x v="3"/>
    <d v="2012-03-27T00:00:00"/>
    <n v="0.2324611633"/>
    <n v="500000"/>
    <n v="32577564.384798001"/>
  </r>
  <r>
    <s v="INTNED"/>
    <n v="7"/>
    <x v="1"/>
    <s v="FINANCIAL_INSTITUTIONS"/>
    <s v="BANKING"/>
    <x v="1"/>
    <n v="54.339896165276997"/>
    <x v="22"/>
    <x v="2"/>
    <d v="2013-02-20T00:00:00"/>
    <n v="0.210742442"/>
    <n v="1750000"/>
    <n v="95094818.289234743"/>
  </r>
  <r>
    <s v="ISPIM"/>
    <n v="10"/>
    <x v="0"/>
    <s v="FINANCIAL_INSTITUTIONS"/>
    <s v="BANKING"/>
    <x v="1"/>
    <n v="103.190620342326"/>
    <x v="8"/>
    <x v="2"/>
    <d v="2007-05-31T00:00:00"/>
    <n v="0.35500199809999999"/>
    <n v="1254400"/>
    <n v="129442314.15741374"/>
  </r>
  <r>
    <s v="ISPIM"/>
    <n v="10"/>
    <x v="0"/>
    <s v="FINANCIAL_INSTITUTIONS"/>
    <s v="BANKING"/>
    <x v="1"/>
    <n v="121.08518254312"/>
    <x v="27"/>
    <x v="3"/>
    <d v="2010-03-30T00:00:00"/>
    <n v="0.47759691209999999"/>
    <n v="1158950"/>
    <n v="140331672.30834892"/>
  </r>
  <r>
    <s v="ISPIM"/>
    <n v="10"/>
    <x v="0"/>
    <s v="FINANCIAL_INSTITUTIONS"/>
    <s v="BANKING"/>
    <x v="1"/>
    <n v="108.435966973836"/>
    <x v="15"/>
    <x v="0"/>
    <d v="2010-10-27T00:00:00"/>
    <n v="0.46845456279999997"/>
    <n v="1287400"/>
    <n v="139600463.88211647"/>
  </r>
  <r>
    <s v="ISPIM"/>
    <n v="10"/>
    <x v="0"/>
    <s v="FINANCIAL_INSTITUTIONS"/>
    <s v="BANKING"/>
    <x v="1"/>
    <n v="118.67817427911299"/>
    <x v="34"/>
    <x v="1"/>
    <d v="2012-10-08T00:00:00"/>
    <n v="0.44184211010000002"/>
    <n v="1250000"/>
    <n v="148347717.84889123"/>
  </r>
  <r>
    <s v="ISPIM"/>
    <n v="10"/>
    <x v="0"/>
    <s v="FINANCIAL_INSTITUTIONS"/>
    <s v="BANKING"/>
    <x v="1"/>
    <n v="98.761070403581996"/>
    <x v="7"/>
    <x v="2"/>
    <d v="2012-11-07T00:00:00"/>
    <n v="0.39182357029999998"/>
    <n v="1710906"/>
    <n v="168970907.91991085"/>
  </r>
  <r>
    <s v="KERFP"/>
    <n v="10"/>
    <x v="0"/>
    <s v="INDUSTRIAL"/>
    <s v="CONSUMER_CYCLICAL"/>
    <x v="0"/>
    <n v="61.852575994710001"/>
    <x v="13"/>
    <x v="1"/>
    <d v="2012-04-13T00:00:00"/>
    <n v="0.32419822100000001"/>
    <n v="500000"/>
    <n v="30926287.997354999"/>
  </r>
  <r>
    <s v="KPN"/>
    <n v="11"/>
    <x v="2"/>
    <s v="INDUSTRIAL"/>
    <s v="COMMUNICATIONS"/>
    <x v="0"/>
    <n v="121.37671980260799"/>
    <x v="1"/>
    <x v="1"/>
    <d v="2007-05-22T00:00:00"/>
    <n v="0.54672026780000005"/>
    <n v="298851.50436751801"/>
    <n v="36273615.308204114"/>
  </r>
  <r>
    <s v="KPN"/>
    <n v="11"/>
    <x v="2"/>
    <s v="INDUSTRIAL"/>
    <s v="COMMUNICATIONS"/>
    <x v="0"/>
    <n v="91.845000026421999"/>
    <x v="6"/>
    <x v="0"/>
    <d v="2009-01-28T00:00:00"/>
    <n v="0.25708269490000002"/>
    <n v="750000"/>
    <n v="68883750.019816503"/>
  </r>
  <r>
    <s v="KPN"/>
    <n v="11"/>
    <x v="2"/>
    <s v="INDUSTRIAL"/>
    <s v="COMMUNICATIONS"/>
    <x v="0"/>
    <n v="115.71104798711301"/>
    <x v="29"/>
    <x v="3"/>
    <d v="2010-09-15T00:00:00"/>
    <n v="0.34542920659999998"/>
    <n v="1000000"/>
    <n v="115711047.987113"/>
  </r>
  <r>
    <s v="KPN"/>
    <n v="11"/>
    <x v="2"/>
    <s v="INDUSTRIAL"/>
    <s v="COMMUNICATIONS"/>
    <x v="0"/>
    <n v="124.987514774247"/>
    <x v="18"/>
    <x v="3"/>
    <d v="2012-07-25T00:00:00"/>
    <n v="0.36245765940000002"/>
    <n v="750000"/>
    <n v="93740636.080685258"/>
  </r>
  <r>
    <s v="LINGR"/>
    <n v="8"/>
    <x v="3"/>
    <s v="INDUSTRIAL"/>
    <s v="BASIC_INDUSTRY"/>
    <x v="0"/>
    <n v="21.802991551079"/>
    <x v="30"/>
    <x v="2"/>
    <d v="2007-04-19T00:00:00"/>
    <n v="0.1695321467"/>
    <n v="1000000"/>
    <n v="21802991.551079001"/>
  </r>
  <r>
    <s v="LINGR"/>
    <n v="8"/>
    <x v="3"/>
    <s v="INDUSTRIAL"/>
    <s v="BASIC_INDUSTRY"/>
    <x v="0"/>
    <n v="25.322361347754001"/>
    <x v="9"/>
    <x v="0"/>
    <d v="2011-12-05T00:00:00"/>
    <n v="0.26321614040000002"/>
    <n v="750000"/>
    <n v="18991771.010815501"/>
  </r>
  <r>
    <s v="LINGR"/>
    <n v="8"/>
    <x v="3"/>
    <s v="INDUSTRIAL"/>
    <s v="BASIC_INDUSTRY"/>
    <x v="0"/>
    <n v="24.80443368449"/>
    <x v="1"/>
    <x v="1"/>
    <d v="2012-05-30T00:00:00"/>
    <n v="0.45171011529999999"/>
    <n v="500000"/>
    <n v="12402216.842244999"/>
  </r>
  <r>
    <s v="LINGR"/>
    <n v="8"/>
    <x v="3"/>
    <s v="INDUSTRIAL"/>
    <s v="BASIC_INDUSTRY"/>
    <x v="0"/>
    <n v="33.373226269112003"/>
    <x v="29"/>
    <x v="3"/>
    <d v="2012-09-05T00:00:00"/>
    <n v="0.30303137330000002"/>
    <n v="1000000"/>
    <n v="33373226.269112002"/>
  </r>
  <r>
    <s v="LINGR"/>
    <n v="8"/>
    <x v="3"/>
    <s v="INDUSTRIAL"/>
    <s v="BASIC_INDUSTRY"/>
    <x v="0"/>
    <n v="25.799471994983001"/>
    <x v="12"/>
    <x v="2"/>
    <d v="2012-09-21T00:00:00"/>
    <n v="0.55406556340000002"/>
    <n v="240086.52711234501"/>
    <n v="6194105.6326076724"/>
  </r>
  <r>
    <s v="LLOYDS"/>
    <n v="7"/>
    <x v="1"/>
    <s v="FINANCIAL_INSTITUTIONS"/>
    <s v="BANKING"/>
    <x v="1"/>
    <n v="55.121917666157998"/>
    <x v="36"/>
    <x v="1"/>
    <d v="2009-08-26T00:00:00"/>
    <n v="0.31223571589999999"/>
    <n v="1062350"/>
    <n v="58558769.232642949"/>
  </r>
  <r>
    <s v="LLOYDS"/>
    <n v="3"/>
    <x v="5"/>
    <s v="FINANCIAL_INSTITUTIONS"/>
    <s v="GOVERNMENT_GUARANTEE"/>
    <x v="0"/>
    <n v="-9.2055626703059996"/>
    <x v="30"/>
    <x v="2"/>
    <d v="2012-04-24T00:00:00"/>
    <n v="0.94900529509999998"/>
    <n v="1673568.4244581"/>
    <n v="-15406139.014394311"/>
  </r>
  <r>
    <s v="LMETEL"/>
    <n v="9"/>
    <x v="4"/>
    <s v="INDUSTRIAL"/>
    <s v="TECHNOLOGY"/>
    <x v="0"/>
    <n v="50.954609780745997"/>
    <x v="3"/>
    <x v="2"/>
    <d v="2007-06-20T00:00:00"/>
    <n v="0.36606021480000001"/>
    <n v="500000"/>
    <n v="25477304.890372999"/>
  </r>
  <r>
    <s v="LXSGR"/>
    <n v="10"/>
    <x v="0"/>
    <s v="INDUSTRIAL"/>
    <s v="BASIC_INDUSTRY"/>
    <x v="0"/>
    <n v="63.903192059417002"/>
    <x v="20"/>
    <x v="0"/>
    <d v="2011-05-16T00:00:00"/>
    <n v="0.37468061019999999"/>
    <n v="500000"/>
    <n v="31951596.029708501"/>
  </r>
  <r>
    <s v="MCFP"/>
    <n v="6"/>
    <x v="6"/>
    <s v="INDUSTRIAL"/>
    <s v="CONSUMER_NON_CYCLICAL"/>
    <x v="0"/>
    <n v="18.822913631757999"/>
    <x v="25"/>
    <x v="3"/>
    <d v="2011-03-30T00:00:00"/>
    <n v="0.37239836329999998"/>
    <n v="500000"/>
    <n v="9411456.8158789985"/>
  </r>
  <r>
    <s v="MEOGR"/>
    <n v="11"/>
    <x v="2"/>
    <s v="INDUSTRIAL"/>
    <s v="CONSUMER_NON_CYCLICAL"/>
    <x v="0"/>
    <n v="65.904758486310001"/>
    <x v="6"/>
    <x v="0"/>
    <d v="2012-02-22T00:00:00"/>
    <n v="0.1837903367"/>
    <n v="500000"/>
    <n v="32952379.243154999"/>
  </r>
  <r>
    <s v="MEOGR"/>
    <n v="11"/>
    <x v="2"/>
    <s v="INDUSTRIAL"/>
    <s v="CONSUMER_NON_CYCLICAL"/>
    <x v="0"/>
    <n v="61.449453163907997"/>
    <x v="0"/>
    <x v="0"/>
    <d v="2012-12-04T00:00:00"/>
    <n v="0.25839811880000002"/>
    <n v="500000"/>
    <n v="30724726.581953999"/>
  </r>
  <r>
    <s v="MKS"/>
    <n v="11"/>
    <x v="2"/>
    <s v="INDUSTRIAL"/>
    <s v="CONSUMER_CYCLICAL"/>
    <x v="0"/>
    <n v="146.90478836771001"/>
    <x v="5"/>
    <x v="1"/>
    <d v="2009-11-25T00:00:00"/>
    <n v="0.50173190820000002"/>
    <n v="478162.40698803001"/>
    <n v="70244347.203971371"/>
  </r>
  <r>
    <s v="MLFP"/>
    <n v="9"/>
    <x v="4"/>
    <s v="INDUSTRIAL"/>
    <s v="CONSUMER_CYCLICAL"/>
    <x v="0"/>
    <n v="66.165863471528994"/>
    <x v="11"/>
    <x v="1"/>
    <d v="2012-06-11T00:00:00"/>
    <n v="0.73511240619999996"/>
    <n v="400000"/>
    <n v="26466345.388611596"/>
  </r>
  <r>
    <s v="MRWLN"/>
    <n v="9"/>
    <x v="4"/>
    <s v="INDUSTRIAL"/>
    <s v="CONSUMER_NON_CYCLICAL"/>
    <x v="0"/>
    <n v="163.10540403840099"/>
    <x v="9"/>
    <x v="0"/>
    <d v="1998-12-02T00:00:00"/>
    <n v="0.34385598150000002"/>
    <n v="239081.203494015"/>
    <n v="38995436.293878481"/>
  </r>
  <r>
    <s v="NESNVX"/>
    <n v="4"/>
    <x v="5"/>
    <s v="INDUSTRIAL"/>
    <s v="CONSUMER_NON_CYCLICAL"/>
    <x v="0"/>
    <n v="5.7529347217130002"/>
    <x v="3"/>
    <x v="2"/>
    <d v="2012-06-28T00:00:00"/>
    <n v="0.51072405880000005"/>
    <n v="360129.79066851799"/>
    <n v="2071803.1770601515"/>
  </r>
  <r>
    <s v="NESNVX"/>
    <n v="4"/>
    <x v="5"/>
    <s v="INDUSTRIAL"/>
    <s v="CONSUMER_NON_CYCLICAL"/>
    <x v="0"/>
    <n v="-6.8812453713900004"/>
    <x v="11"/>
    <x v="1"/>
    <d v="2012-07-12T00:00:00"/>
    <n v="0.3312741011"/>
    <n v="500000"/>
    <n v="-3440622.685695"/>
  </r>
  <r>
    <s v="NGGLN"/>
    <n v="8"/>
    <x v="3"/>
    <s v="UTILITY"/>
    <s v="NATURAL_GAS"/>
    <x v="0"/>
    <n v="44.206987162640999"/>
    <x v="8"/>
    <x v="2"/>
    <d v="2002-01-10T00:00:00"/>
    <n v="0.64786345180000005"/>
    <n v="314732.473309608"/>
    <n v="13913374.407264091"/>
  </r>
  <r>
    <s v="NGGLN"/>
    <n v="9"/>
    <x v="4"/>
    <s v="UTILITY"/>
    <s v="NATURAL_GAS"/>
    <x v="0"/>
    <n v="49.935030942620003"/>
    <x v="17"/>
    <x v="0"/>
    <d v="2003-06-11T00:00:00"/>
    <n v="0.23416249820000001"/>
    <n v="600000"/>
    <n v="29961018.565572001"/>
  </r>
  <r>
    <s v="NGGLN"/>
    <n v="9"/>
    <x v="4"/>
    <s v="UTILITY"/>
    <s v="NATURAL_GAS"/>
    <x v="0"/>
    <n v="58.200009895443998"/>
    <x v="10"/>
    <x v="3"/>
    <d v="2005-02-25T00:00:00"/>
    <n v="0.4854503785"/>
    <n v="500000"/>
    <n v="29100004.947721999"/>
  </r>
  <r>
    <s v="NGGLN"/>
    <n v="8"/>
    <x v="3"/>
    <s v="UTILITY"/>
    <s v="NATURAL_GAS"/>
    <x v="0"/>
    <n v="83.696173096734"/>
    <x v="10"/>
    <x v="3"/>
    <d v="2008-02-18T00:00:00"/>
    <n v="0.51519998460000005"/>
    <n v="416180.60498220602"/>
    <n v="34832723.954094194"/>
  </r>
  <r>
    <s v="NGGLN"/>
    <n v="9"/>
    <x v="4"/>
    <s v="UTILITY"/>
    <s v="NATURAL_GAS"/>
    <x v="0"/>
    <n v="53.554168320072002"/>
    <x v="22"/>
    <x v="2"/>
    <d v="2013-02-11T00:00:00"/>
    <n v="0.22186839999999999"/>
    <n v="800000"/>
    <n v="42843334.656057604"/>
  </r>
  <r>
    <s v="ORAFP"/>
    <n v="9"/>
    <x v="4"/>
    <s v="INDUSTRIAL"/>
    <s v="COMMUNICATIONS"/>
    <x v="0"/>
    <n v="119.32200028381899"/>
    <x v="38"/>
    <x v="3"/>
    <d v="2000-10-26T00:00:00"/>
    <n v="0.56047499310000004"/>
    <n v="537932.70786153304"/>
    <n v="64187206.720129363"/>
  </r>
  <r>
    <s v="ORAFP"/>
    <n v="9"/>
    <x v="4"/>
    <s v="INDUSTRIAL"/>
    <s v="COMMUNICATIONS"/>
    <x v="0"/>
    <n v="86.369120732214"/>
    <x v="28"/>
    <x v="2"/>
    <d v="2002-12-12T00:00:00"/>
    <n v="0.17263154250000001"/>
    <n v="597703.00873503694"/>
    <n v="51623083.323443964"/>
  </r>
  <r>
    <s v="ORAFP"/>
    <n v="9"/>
    <x v="4"/>
    <s v="INDUSTRIAL"/>
    <s v="COMMUNICATIONS"/>
    <x v="0"/>
    <n v="56.841260057993999"/>
    <x v="20"/>
    <x v="0"/>
    <d v="2008-05-14T00:00:00"/>
    <n v="0.1715145545"/>
    <n v="1550000"/>
    <n v="88103953.089890704"/>
  </r>
  <r>
    <s v="ORAFP"/>
    <n v="9"/>
    <x v="4"/>
    <s v="INDUSTRIAL"/>
    <s v="COMMUNICATIONS"/>
    <x v="0"/>
    <n v="75.147812003294007"/>
    <x v="27"/>
    <x v="3"/>
    <d v="2010-03-31T00:00:00"/>
    <n v="0.2157805626"/>
    <n v="1000000"/>
    <n v="75147812.003294006"/>
  </r>
  <r>
    <s v="ORAFP"/>
    <n v="9"/>
    <x v="4"/>
    <s v="INDUSTRIAL"/>
    <s v="COMMUNICATIONS"/>
    <x v="0"/>
    <n v="75.607965306072003"/>
    <x v="35"/>
    <x v="3"/>
    <d v="2010-11-19T00:00:00"/>
    <n v="0.5409756845"/>
    <n v="1250000"/>
    <n v="94509956.632590011"/>
  </r>
  <r>
    <s v="ORAFP"/>
    <n v="9"/>
    <x v="4"/>
    <s v="INDUSTRIAL"/>
    <s v="COMMUNICATIONS"/>
    <x v="0"/>
    <n v="65.086744497450994"/>
    <x v="23"/>
    <x v="0"/>
    <d v="2011-04-05T00:00:00"/>
    <n v="0.26849184739999998"/>
    <n v="750000"/>
    <n v="48815058.373088248"/>
  </r>
  <r>
    <s v="RBS"/>
    <n v="8"/>
    <x v="3"/>
    <s v="FINANCIAL_INSTITUTIONS"/>
    <s v="BANKING"/>
    <x v="1"/>
    <n v="80.767422232594001"/>
    <x v="2"/>
    <x v="0"/>
    <d v="2008-09-09T00:00:00"/>
    <n v="0.40261746430000001"/>
    <n v="747286.55451310205"/>
    <n v="60356408.677100085"/>
  </r>
  <r>
    <s v="RBS"/>
    <n v="8"/>
    <x v="3"/>
    <s v="FINANCIAL_INSTITUTIONS"/>
    <s v="BANKING"/>
    <x v="1"/>
    <n v="99.758611142904996"/>
    <x v="36"/>
    <x v="1"/>
    <d v="2009-09-23T00:00:00"/>
    <n v="0.26119801149999999"/>
    <n v="2000000"/>
    <n v="199517222.28580999"/>
  </r>
  <r>
    <s v="RBS"/>
    <n v="8"/>
    <x v="3"/>
    <s v="FINANCIAL_INSTITUTIONS"/>
    <s v="BANKING"/>
    <x v="1"/>
    <n v="115.725784347247"/>
    <x v="13"/>
    <x v="1"/>
    <d v="2009-04-16T00:00:00"/>
    <n v="0.96470726569999998"/>
    <n v="400000"/>
    <n v="46290313.738898799"/>
  </r>
  <r>
    <s v="RBS"/>
    <n v="8"/>
    <x v="3"/>
    <s v="FINANCIAL_INSTITUTIONS"/>
    <s v="BANKING"/>
    <x v="1"/>
    <n v="102.69006373245"/>
    <x v="10"/>
    <x v="3"/>
    <d v="2010-03-15T00:00:00"/>
    <n v="0.29775878849999998"/>
    <n v="1000000"/>
    <n v="102690063.73244999"/>
  </r>
  <r>
    <s v="RBS"/>
    <n v="8"/>
    <x v="3"/>
    <s v="FINANCIAL_INSTITUTIONS"/>
    <s v="BANKING"/>
    <x v="1"/>
    <n v="80.171681132076998"/>
    <x v="8"/>
    <x v="2"/>
    <d v="2010-04-06T00:00:00"/>
    <n v="0.42378262680000001"/>
    <n v="399779.63442251697"/>
    <n v="32051005.374020346"/>
  </r>
  <r>
    <s v="RDSALN"/>
    <n v="4"/>
    <x v="5"/>
    <s v="INDUSTRIAL"/>
    <s v="ENERGY"/>
    <x v="0"/>
    <n v="11.483640548555"/>
    <x v="8"/>
    <x v="2"/>
    <d v="2007-05-15T00:00:00"/>
    <n v="0.25587567179999998"/>
    <n v="1500000"/>
    <n v="17225460.822832499"/>
  </r>
  <r>
    <s v="RDSALN"/>
    <n v="4"/>
    <x v="5"/>
    <s v="INDUSTRIAL"/>
    <s v="ENERGY"/>
    <x v="0"/>
    <n v="15.683457123264001"/>
    <x v="20"/>
    <x v="0"/>
    <d v="2009-05-06T00:00:00"/>
    <n v="0.12674067080000001"/>
    <n v="2500000"/>
    <n v="39208642.80816"/>
  </r>
  <r>
    <s v="REEDLN"/>
    <n v="9"/>
    <x v="4"/>
    <s v="INDUSTRIAL"/>
    <s v="COMMUNICATIONS"/>
    <x v="0"/>
    <n v="61.037127959369002"/>
    <x v="14"/>
    <x v="2"/>
    <d v="2009-03-18T00:00:00"/>
    <n v="0.52157693549999995"/>
    <n v="358621.80524102203"/>
    <n v="21889245.015516169"/>
  </r>
  <r>
    <s v="REEDLN"/>
    <n v="9"/>
    <x v="4"/>
    <s v="INDUSTRIAL"/>
    <s v="COMMUNICATIONS"/>
    <x v="0"/>
    <n v="68.770045854765996"/>
    <x v="29"/>
    <x v="3"/>
    <d v="2012-09-13T00:00:00"/>
    <n v="0.6907719551"/>
    <n v="550000"/>
    <n v="37823525.220121294"/>
  </r>
  <r>
    <s v="REPSM"/>
    <n v="11"/>
    <x v="2"/>
    <s v="INDUSTRIAL"/>
    <s v="ENERGY"/>
    <x v="0"/>
    <n v="85.454426483174998"/>
    <x v="6"/>
    <x v="0"/>
    <d v="2012-01-12T00:00:00"/>
    <n v="0.22266953580000001"/>
    <n v="1000000"/>
    <n v="85454426.483174995"/>
  </r>
  <r>
    <s v="REPSM"/>
    <n v="11"/>
    <x v="2"/>
    <s v="INDUSTRIAL"/>
    <s v="ENERGY"/>
    <x v="0"/>
    <n v="72.123766860122004"/>
    <x v="22"/>
    <x v="2"/>
    <d v="2012-09-13T00:00:00"/>
    <n v="0.23820225719999999"/>
    <n v="750000"/>
    <n v="54092825.145091504"/>
  </r>
  <r>
    <s v="RIFP"/>
    <n v="11"/>
    <x v="2"/>
    <s v="INDUSTRIAL"/>
    <s v="CONSUMER_NON_CYCLICAL"/>
    <x v="0"/>
    <n v="66.646247123045001"/>
    <x v="4"/>
    <x v="3"/>
    <d v="2011-03-08T00:00:00"/>
    <n v="0.19172653370000001"/>
    <n v="1000000"/>
    <n v="66646247.123044997"/>
  </r>
  <r>
    <s v="ROLLS"/>
    <n v="7"/>
    <x v="1"/>
    <s v="INDUSTRIAL"/>
    <s v="CAPITAL_GOODS"/>
    <x v="0"/>
    <n v="72.406348875700004"/>
    <x v="13"/>
    <x v="1"/>
    <d v="2009-04-23T00:00:00"/>
    <n v="0.31917805100000002"/>
    <n v="597703.00873503694"/>
    <n v="43277492.574524648"/>
  </r>
  <r>
    <s v="RTOLN"/>
    <n v="11"/>
    <x v="2"/>
    <s v="INDUSTRIAL"/>
    <s v="CONSUMER_CYCLICAL"/>
    <x v="0"/>
    <n v="108.242137056765"/>
    <x v="36"/>
    <x v="1"/>
    <d v="2012-09-17T00:00:00"/>
    <n v="0.28429747290000001"/>
    <n v="500000"/>
    <n v="54121068.528382502"/>
  </r>
  <r>
    <s v="RWE"/>
    <n v="9"/>
    <x v="4"/>
    <s v="UTILITY"/>
    <s v="ELECTRIC"/>
    <x v="0"/>
    <n v="55.827994578054003"/>
    <x v="17"/>
    <x v="0"/>
    <d v="2003-07-11T00:00:00"/>
    <n v="0.43915830189999999"/>
    <n v="980000"/>
    <n v="54711434.68649292"/>
  </r>
  <r>
    <s v="RWE"/>
    <n v="9"/>
    <x v="4"/>
    <s v="UTILITY"/>
    <s v="ELECTRIC"/>
    <x v="0"/>
    <n v="64.477086721239004"/>
    <x v="6"/>
    <x v="0"/>
    <d v="2008-11-12T00:00:00"/>
    <n v="0.25542305409999999"/>
    <n v="1000000"/>
    <n v="64477086.721239008"/>
  </r>
  <r>
    <s v="RWE"/>
    <n v="9"/>
    <x v="4"/>
    <s v="UTILITY"/>
    <s v="ELECTRIC"/>
    <x v="0"/>
    <n v="60.336709828822997"/>
    <x v="37"/>
    <x v="1"/>
    <d v="2013-01-16T00:00:00"/>
    <n v="0.33359616139999998"/>
    <n v="750000"/>
    <n v="45252532.37161725"/>
  </r>
  <r>
    <s v="SANFP"/>
    <n v="5"/>
    <x v="5"/>
    <s v="INDUSTRIAL"/>
    <s v="CONSUMER_NON_CYCLICAL"/>
    <x v="0"/>
    <n v="24.171261940429002"/>
    <x v="34"/>
    <x v="1"/>
    <d v="2009-09-30T00:00:00"/>
    <n v="0.24969855839999999"/>
    <n v="800000"/>
    <n v="19337009.552343201"/>
  </r>
  <r>
    <s v="SANFP"/>
    <n v="5"/>
    <x v="5"/>
    <s v="INDUSTRIAL"/>
    <s v="CONSUMER_NON_CYCLICAL"/>
    <x v="0"/>
    <n v="-5.8987415266949998"/>
    <x v="14"/>
    <x v="2"/>
    <d v="2012-11-07T00:00:00"/>
    <n v="0.19688249460000001"/>
    <n v="750000"/>
    <n v="-4424056.1450212495"/>
  </r>
  <r>
    <s v="SANTAN"/>
    <n v="9"/>
    <x v="4"/>
    <s v="FINANCIAL_INSTITUTIONS"/>
    <s v="BANKING"/>
    <x v="1"/>
    <n v="80.093914555634001"/>
    <x v="12"/>
    <x v="2"/>
    <d v="2010-09-20T00:00:00"/>
    <n v="0.26989954929999999"/>
    <n v="1140000"/>
    <n v="91307062.593422756"/>
  </r>
  <r>
    <s v="SANTAN"/>
    <n v="9"/>
    <x v="4"/>
    <s v="FINANCIAL_INSTITUTIONS"/>
    <s v="BANKING"/>
    <x v="1"/>
    <n v="86.730855400050999"/>
    <x v="4"/>
    <x v="3"/>
    <d v="2012-03-13T00:00:00"/>
    <n v="0.22440936240000001"/>
    <n v="1000000"/>
    <n v="86730855.400050998"/>
  </r>
  <r>
    <s v="SANTAN"/>
    <n v="9"/>
    <x v="4"/>
    <s v="FINANCIAL_INSTITUTIONS"/>
    <s v="BANKING"/>
    <x v="1"/>
    <n v="95.863895387751"/>
    <x v="32"/>
    <x v="1"/>
    <d v="2013-01-16T00:00:00"/>
    <n v="0.3963721449"/>
    <n v="1210000"/>
    <n v="115995313.41917871"/>
  </r>
  <r>
    <s v="SGOFP"/>
    <n v="10"/>
    <x v="0"/>
    <s v="INDUSTRIAL"/>
    <s v="CAPITAL_GOODS"/>
    <x v="0"/>
    <n v="47.316975086380999"/>
    <x v="30"/>
    <x v="2"/>
    <d v="2007-03-27T00:00:00"/>
    <n v="0.20150888589999999"/>
    <n v="1250000"/>
    <n v="59146218.85797625"/>
  </r>
  <r>
    <s v="SGOFP"/>
    <n v="10"/>
    <x v="0"/>
    <s v="INDUSTRIAL"/>
    <s v="CAPITAL_GOODS"/>
    <x v="0"/>
    <n v="61.048567928851"/>
    <x v="15"/>
    <x v="0"/>
    <d v="2010-09-29T00:00:00"/>
    <n v="0.2498928795"/>
    <n v="750000"/>
    <n v="45786425.946638249"/>
  </r>
  <r>
    <s v="SGOFP"/>
    <n v="10"/>
    <x v="0"/>
    <s v="INDUSTRIAL"/>
    <s v="CAPITAL_GOODS"/>
    <x v="0"/>
    <n v="70.021003331794006"/>
    <x v="36"/>
    <x v="1"/>
    <d v="2011-09-21T00:00:00"/>
    <n v="0.39675869159999999"/>
    <n v="950000"/>
    <n v="66519953.165204309"/>
  </r>
  <r>
    <s v="SIEGR"/>
    <n v="6"/>
    <x v="6"/>
    <s v="INDUSTRIAL"/>
    <s v="CAPITAL_GOODS"/>
    <x v="0"/>
    <n v="22.746743438186002"/>
    <x v="20"/>
    <x v="0"/>
    <d v="2008-06-04T00:00:00"/>
    <n v="0.21781001950000001"/>
    <n v="1600000"/>
    <n v="36394789.501097605"/>
  </r>
  <r>
    <s v="SIEGR"/>
    <n v="6"/>
    <x v="6"/>
    <s v="INDUSTRIAL"/>
    <s v="CAPITAL_GOODS"/>
    <x v="0"/>
    <n v="27.078490950869"/>
    <x v="10"/>
    <x v="3"/>
    <d v="2012-08-30T00:00:00"/>
    <n v="0.34332487480000001"/>
    <n v="1000000"/>
    <n v="27078490.950869001"/>
  </r>
  <r>
    <s v="SIEGR"/>
    <n v="6"/>
    <x v="6"/>
    <s v="INDUSTRIAL"/>
    <s v="CAPITAL_GOODS"/>
    <x v="0"/>
    <n v="32.121561616778997"/>
    <x v="39"/>
    <x v="3"/>
    <d v="2013-02-28T00:00:00"/>
    <n v="0.18841045940000001"/>
    <n v="1250000"/>
    <n v="40151952.020973749"/>
  </r>
  <r>
    <s v="SOCGEN"/>
    <n v="7"/>
    <x v="1"/>
    <s v="FINANCIAL_INSTITUTIONS"/>
    <s v="BANKING"/>
    <x v="1"/>
    <n v="44.354495683415003"/>
    <x v="12"/>
    <x v="2"/>
    <d v="2010-09-10T00:00:00"/>
    <n v="0.2323391373"/>
    <n v="1300000"/>
    <n v="57660844.388439506"/>
  </r>
  <r>
    <s v="SOCGEN"/>
    <n v="7"/>
    <x v="1"/>
    <s v="FINANCIAL_INSTITUTIONS"/>
    <s v="BANKING"/>
    <x v="1"/>
    <n v="60.391082425626998"/>
    <x v="23"/>
    <x v="0"/>
    <d v="2011-01-25T00:00:00"/>
    <n v="0.4393838659"/>
    <n v="358621.80524102203"/>
    <n v="21657558.999937713"/>
  </r>
  <r>
    <s v="SOCGEN"/>
    <n v="7"/>
    <x v="1"/>
    <s v="FINANCIAL_INSTITUTIONS"/>
    <s v="BANKING"/>
    <x v="1"/>
    <n v="68.699418277388006"/>
    <x v="18"/>
    <x v="3"/>
    <d v="2011-02-21T00:00:00"/>
    <n v="0.49111933940000002"/>
    <n v="1250000"/>
    <n v="85874272.846735001"/>
  </r>
  <r>
    <s v="SOCGEN"/>
    <n v="7"/>
    <x v="1"/>
    <s v="FINANCIAL_INSTITUTIONS"/>
    <s v="BANKING"/>
    <x v="1"/>
    <n v="43.432795075129"/>
    <x v="22"/>
    <x v="2"/>
    <d v="2012-08-21T00:00:00"/>
    <n v="0.2321268752"/>
    <n v="1000000"/>
    <n v="43432795.075129002"/>
  </r>
  <r>
    <s v="SOCGEN"/>
    <n v="7"/>
    <x v="1"/>
    <s v="FINANCIAL_INSTITUTIONS"/>
    <s v="BANKING"/>
    <x v="1"/>
    <n v="65.084779155833999"/>
    <x v="32"/>
    <x v="1"/>
    <d v="2013-01-14T00:00:00"/>
    <n v="0.31312896870000001"/>
    <n v="1250000"/>
    <n v="81355973.944792494"/>
  </r>
  <r>
    <s v="SOLBBB"/>
    <n v="9"/>
    <x v="4"/>
    <s v="INDUSTRIAL"/>
    <s v="BASIC_INDUSTRY"/>
    <x v="0"/>
    <n v="24.244446459829"/>
    <x v="17"/>
    <x v="0"/>
    <d v="2003-06-13T00:00:00"/>
    <n v="0.6301784681"/>
    <n v="500000"/>
    <n v="12122223.229914499"/>
  </r>
  <r>
    <s v="SRENVX"/>
    <n v="5"/>
    <x v="5"/>
    <s v="FINANCIAL_INSTITUTIONS"/>
    <s v="INSURANCE"/>
    <x v="0"/>
    <n v="13.051059048756001"/>
    <x v="12"/>
    <x v="2"/>
    <d v="2011-12-07T00:00:00"/>
    <n v="0.35311988970000002"/>
    <n v="493067.22519842698"/>
    <n v="6435049.4710709434"/>
  </r>
  <r>
    <s v="STANLN"/>
    <n v="6"/>
    <x v="6"/>
    <s v="FINANCIAL_INSTITUTIONS"/>
    <s v="BANKING"/>
    <x v="1"/>
    <n v="76.301703311560004"/>
    <x v="23"/>
    <x v="0"/>
    <d v="2012-01-11T00:00:00"/>
    <n v="0.20920897220000001"/>
    <n v="1000000"/>
    <n v="76301703.311560005"/>
  </r>
  <r>
    <s v="STANLN"/>
    <n v="6"/>
    <x v="6"/>
    <s v="FINANCIAL_INSTITUTIONS"/>
    <s v="BANKING"/>
    <x v="1"/>
    <n v="57.014229658989002"/>
    <x v="7"/>
    <x v="2"/>
    <d v="2012-10-23T00:00:00"/>
    <n v="0.22735679619999999"/>
    <n v="1250000"/>
    <n v="71267787.07373625"/>
  </r>
  <r>
    <s v="SZUGR"/>
    <n v="9"/>
    <x v="4"/>
    <s v="INDUSTRIAL"/>
    <s v="CONSUMER_NON_CYCLICAL"/>
    <x v="0"/>
    <n v="61.297363067140999"/>
    <x v="25"/>
    <x v="3"/>
    <d v="2011-03-22T00:00:00"/>
    <n v="1.2325111418000001"/>
    <n v="400000"/>
    <n v="24518945.226856399"/>
  </r>
  <r>
    <s v="TATELN"/>
    <n v="10"/>
    <x v="0"/>
    <s v="INDUSTRIAL"/>
    <s v="CONSUMER_NON_CYCLICAL"/>
    <x v="0"/>
    <n v="128.75610575507801"/>
    <x v="5"/>
    <x v="1"/>
    <d v="2009-11-17T00:00:00"/>
    <n v="0.49685077960000001"/>
    <n v="239081.203494015"/>
    <n v="30783164.721126724"/>
  </r>
  <r>
    <s v="TELEFO"/>
    <n v="10"/>
    <x v="0"/>
    <s v="INDUSTRIAL"/>
    <s v="COMMUNICATIONS"/>
    <x v="0"/>
    <n v="119.69157125055899"/>
    <x v="22"/>
    <x v="2"/>
    <d v="2006-01-19T00:00:00"/>
    <n v="0.29784671029999998"/>
    <n v="896554.51310255495"/>
    <n v="107310018.38502468"/>
  </r>
  <r>
    <s v="TELEFO"/>
    <n v="10"/>
    <x v="0"/>
    <s v="INDUSTRIAL"/>
    <s v="COMMUNICATIONS"/>
    <x v="0"/>
    <n v="102.141533236718"/>
    <x v="34"/>
    <x v="1"/>
    <d v="2009-10-26T00:00:00"/>
    <n v="0.29852918280000001"/>
    <n v="1750000"/>
    <n v="178747683.16425651"/>
  </r>
  <r>
    <s v="TELEFO"/>
    <n v="10"/>
    <x v="0"/>
    <s v="INDUSTRIAL"/>
    <s v="COMMUNICATIONS"/>
    <x v="0"/>
    <n v="79.694418797568005"/>
    <x v="12"/>
    <x v="2"/>
    <d v="2010-09-02T00:00:00"/>
    <n v="0.2243461682"/>
    <n v="1000000"/>
    <n v="79694418.797568008"/>
  </r>
  <r>
    <s v="TELEFO"/>
    <n v="10"/>
    <x v="0"/>
    <s v="INDUSTRIAL"/>
    <s v="COMMUNICATIONS"/>
    <x v="0"/>
    <n v="83.290785492211995"/>
    <x v="22"/>
    <x v="2"/>
    <d v="2012-02-07T00:00:00"/>
    <n v="0.2074250332"/>
    <n v="1500000"/>
    <n v="124936178.238318"/>
  </r>
  <r>
    <s v="TELEFO"/>
    <n v="10"/>
    <x v="0"/>
    <s v="INDUSTRIAL"/>
    <s v="COMMUNICATIONS"/>
    <x v="0"/>
    <n v="153.26401348079401"/>
    <x v="10"/>
    <x v="3"/>
    <d v="2012-02-27T00:00:00"/>
    <n v="0.26199074319999999"/>
    <n v="836784.21222905198"/>
    <n v="128248906.78358902"/>
  </r>
  <r>
    <s v="TELEFO"/>
    <n v="10"/>
    <x v="0"/>
    <s v="INDUSTRIAL"/>
    <s v="COMMUNICATIONS"/>
    <x v="0"/>
    <n v="82.536923183537994"/>
    <x v="12"/>
    <x v="2"/>
    <d v="2012-09-05T00:00:00"/>
    <n v="0.21606467530000001"/>
    <n v="1000000"/>
    <n v="82536923.18353799"/>
  </r>
  <r>
    <s v="TELEFO"/>
    <n v="10"/>
    <x v="0"/>
    <s v="INDUSTRIAL"/>
    <s v="COMMUNICATIONS"/>
    <x v="0"/>
    <n v="106.730465686343"/>
    <x v="32"/>
    <x v="1"/>
    <d v="2012-10-05T00:00:00"/>
    <n v="0.31165219760000001"/>
    <n v="1200000"/>
    <n v="128076558.82361159"/>
  </r>
  <r>
    <s v="TELNO"/>
    <n v="8"/>
    <x v="3"/>
    <s v="INDUSTRIAL"/>
    <s v="COMMUNICATIONS"/>
    <x v="0"/>
    <n v="27.249483538105999"/>
    <x v="8"/>
    <x v="2"/>
    <d v="2007-05-15T00:00:00"/>
    <n v="0.18526266829999999"/>
    <n v="1000000"/>
    <n v="27249483.538105998"/>
  </r>
  <r>
    <s v="TELNO"/>
    <n v="8"/>
    <x v="3"/>
    <s v="INDUSTRIAL"/>
    <s v="COMMUNICATIONS"/>
    <x v="0"/>
    <n v="48.223057440406002"/>
    <x v="10"/>
    <x v="3"/>
    <d v="2010-03-22T00:00:00"/>
    <n v="0.40763475560000001"/>
    <n v="750000"/>
    <n v="36167293.080304503"/>
  </r>
  <r>
    <s v="TELNO"/>
    <n v="8"/>
    <x v="3"/>
    <s v="INDUSTRIAL"/>
    <s v="COMMUNICATIONS"/>
    <x v="0"/>
    <n v="25.287179210091999"/>
    <x v="28"/>
    <x v="2"/>
    <d v="2012-06-20T00:00:00"/>
    <n v="0.16682065930000001"/>
    <n v="500000"/>
    <n v="12643589.605046"/>
  </r>
  <r>
    <s v="TLSNSS"/>
    <n v="8"/>
    <x v="3"/>
    <s v="INDUSTRIAL"/>
    <s v="COMMUNICATIONS"/>
    <x v="0"/>
    <n v="50.046423552386003"/>
    <x v="37"/>
    <x v="1"/>
    <d v="2011-02-10T00:00:00"/>
    <n v="0.37511483220000003"/>
    <n v="750000"/>
    <n v="37534817.664289504"/>
  </r>
  <r>
    <s v="TOTAL"/>
    <n v="4"/>
    <x v="5"/>
    <s v="INDUSTRIAL"/>
    <s v="ENERGY"/>
    <x v="0"/>
    <n v="10.502698994033"/>
    <x v="17"/>
    <x v="0"/>
    <d v="2006-05-22T00:00:00"/>
    <n v="0.20191160820000001"/>
    <n v="431433.82204862399"/>
    <n v="4531219.5688218959"/>
  </r>
  <r>
    <s v="TOTAL"/>
    <n v="4"/>
    <x v="5"/>
    <s v="INDUSTRIAL"/>
    <s v="ENERGY"/>
    <x v="0"/>
    <n v="20.926135242569"/>
    <x v="8"/>
    <x v="2"/>
    <d v="2007-05-23T00:00:00"/>
    <n v="0.94143110480000003"/>
    <n v="300000"/>
    <n v="6277840.5727706999"/>
  </r>
  <r>
    <s v="TOTAL"/>
    <n v="4"/>
    <x v="5"/>
    <s v="INDUSTRIAL"/>
    <s v="ENERGY"/>
    <x v="0"/>
    <n v="20.468628936110999"/>
    <x v="6"/>
    <x v="0"/>
    <d v="2009-01-20T00:00:00"/>
    <n v="0.3485542868"/>
    <n v="1200000"/>
    <n v="24562354.723333199"/>
  </r>
  <r>
    <s v="TOTAL"/>
    <n v="4"/>
    <x v="5"/>
    <s v="INDUSTRIAL"/>
    <s v="ENERGY"/>
    <x v="0"/>
    <n v="8.4641299573390008"/>
    <x v="14"/>
    <x v="2"/>
    <d v="2009-05-15T00:00:00"/>
    <n v="0.4830797289"/>
    <n v="358621.80524102203"/>
    <n v="3035421.5650955271"/>
  </r>
  <r>
    <s v="TOTAL"/>
    <n v="4"/>
    <x v="5"/>
    <s v="INDUSTRIAL"/>
    <s v="ENERGY"/>
    <x v="0"/>
    <n v="13.991390519463"/>
    <x v="9"/>
    <x v="0"/>
    <d v="2011-01-07T00:00:00"/>
    <n v="0.2500250343"/>
    <n v="597703.00873503694"/>
    <n v="8362696.2098699063"/>
  </r>
  <r>
    <s v="TSCOLN"/>
    <n v="9"/>
    <x v="4"/>
    <s v="INDUSTRIAL"/>
    <s v="CONSUMER_NON_CYCLICAL"/>
    <x v="0"/>
    <n v="113.94159681603701"/>
    <x v="5"/>
    <x v="1"/>
    <d v="2002-11-26T00:00:00"/>
    <n v="0.51097586829999997"/>
    <n v="418392.10611452599"/>
    <n v="47672264.665913895"/>
  </r>
  <r>
    <s v="TSCOLN"/>
    <n v="9"/>
    <x v="4"/>
    <s v="INDUSTRIAL"/>
    <s v="CONSUMER_NON_CYCLICAL"/>
    <x v="0"/>
    <n v="65.363661616171001"/>
    <x v="15"/>
    <x v="0"/>
    <d v="2011-10-27T00:00:00"/>
    <n v="0.25555514820000003"/>
    <n v="750000"/>
    <n v="49022746.212128252"/>
  </r>
  <r>
    <s v="UBS"/>
    <n v="7"/>
    <x v="1"/>
    <s v="FINANCIAL_INSTITUTIONS"/>
    <s v="BANKING"/>
    <x v="1"/>
    <n v="17.124029333873001"/>
    <x v="8"/>
    <x v="2"/>
    <d v="2007-05-30T00:00:00"/>
    <n v="0.32262729769999998"/>
    <n v="459430"/>
    <n v="7867292.7968612723"/>
  </r>
  <r>
    <s v="UBS"/>
    <n v="7"/>
    <x v="1"/>
    <s v="FINANCIAL_INSTITUTIONS"/>
    <s v="BANKING"/>
    <x v="1"/>
    <n v="45.661690824729"/>
    <x v="0"/>
    <x v="0"/>
    <d v="2008-04-08T00:00:00"/>
    <n v="0.37562830850000001"/>
    <n v="1075865.41572307"/>
    <n v="49125833.98176536"/>
  </r>
  <r>
    <s v="UBS"/>
    <n v="7"/>
    <x v="1"/>
    <s v="FINANCIAL_INSTITUTIONS"/>
    <s v="BANKING"/>
    <x v="1"/>
    <n v="40.114825562284999"/>
    <x v="0"/>
    <x v="0"/>
    <d v="2008-04-15T00:00:00"/>
    <n v="0.1980987491"/>
    <n v="1500000"/>
    <n v="60172238.343427502"/>
  </r>
  <r>
    <s v="UCGIM"/>
    <n v="10"/>
    <x v="0"/>
    <s v="FINANCIAL_INSTITUTIONS"/>
    <s v="BANKING"/>
    <x v="1"/>
    <n v="101.33164325176701"/>
    <x v="37"/>
    <x v="1"/>
    <d v="2004-11-24T00:00:00"/>
    <n v="0.44388879990000002"/>
    <n v="750000"/>
    <n v="75998732.43882525"/>
  </r>
  <r>
    <s v="UCGIM"/>
    <n v="10"/>
    <x v="0"/>
    <s v="FINANCIAL_INSTITUTIONS"/>
    <s v="BANKING"/>
    <x v="1"/>
    <n v="108.20240634040999"/>
    <x v="28"/>
    <x v="2"/>
    <d v="2012-12-04T00:00:00"/>
    <n v="0.30549164670000001"/>
    <n v="1000000"/>
    <n v="108202406.34040999"/>
  </r>
  <r>
    <s v="UU"/>
    <n v="8"/>
    <x v="3"/>
    <s v="UTILITY"/>
    <s v="UTILITY_OTHER"/>
    <x v="0"/>
    <n v="82.111916181637"/>
    <x v="32"/>
    <x v="1"/>
    <d v="2005-01-11T00:00:00"/>
    <n v="2.2351252307"/>
    <n v="500000"/>
    <n v="41055958.090818502"/>
  </r>
  <r>
    <s v="VATFAL"/>
    <n v="8"/>
    <x v="3"/>
    <s v="UTILITY"/>
    <s v="UTILITY_OTHER"/>
    <x v="0"/>
    <n v="34.973906658875002"/>
    <x v="20"/>
    <x v="0"/>
    <d v="2003-06-03T00:00:00"/>
    <n v="0.6833589135"/>
    <n v="500000"/>
    <n v="17486953.329437502"/>
  </r>
  <r>
    <s v="VATFAL"/>
    <n v="8"/>
    <x v="3"/>
    <s v="UTILITY"/>
    <s v="UTILITY_OTHER"/>
    <x v="0"/>
    <n v="62.573230893026"/>
    <x v="6"/>
    <x v="0"/>
    <d v="2008-11-25T00:00:00"/>
    <n v="0.67135389130000001"/>
    <n v="650000"/>
    <n v="40672600.080466904"/>
  </r>
  <r>
    <s v="VATFAL"/>
    <n v="8"/>
    <x v="3"/>
    <s v="UTILITY"/>
    <s v="UTILITY_OTHER"/>
    <x v="0"/>
    <n v="68.908629557648993"/>
    <x v="5"/>
    <x v="1"/>
    <d v="2009-04-01T00:00:00"/>
    <n v="0.63549722610000003"/>
    <n v="418392.10611452599"/>
    <n v="28830826.650090441"/>
  </r>
  <r>
    <s v="VIEFP"/>
    <n v="10"/>
    <x v="0"/>
    <s v="UTILITY"/>
    <s v="UTILITY_OTHER"/>
    <x v="0"/>
    <n v="26.415519979967002"/>
    <x v="20"/>
    <x v="0"/>
    <d v="2003-05-16T00:00:00"/>
    <n v="0.903667526"/>
    <n v="471560"/>
    <n v="12456502.601753239"/>
  </r>
  <r>
    <s v="VIEFP"/>
    <n v="10"/>
    <x v="0"/>
    <s v="UTILITY"/>
    <s v="UTILITY_OTHER"/>
    <x v="0"/>
    <n v="55.742775834638998"/>
    <x v="24"/>
    <x v="3"/>
    <d v="2005-11-30T00:00:00"/>
    <n v="0.98177989349999994"/>
    <n v="431181"/>
    <n v="24035225.827155478"/>
  </r>
  <r>
    <s v="VIEFP"/>
    <n v="10"/>
    <x v="0"/>
    <s v="UTILITY"/>
    <s v="UTILITY_OTHER"/>
    <x v="0"/>
    <n v="66.555205938460006"/>
    <x v="13"/>
    <x v="1"/>
    <d v="2009-04-15T00:00:00"/>
    <n v="0.4982701793"/>
    <n v="750000"/>
    <n v="49916404.453845002"/>
  </r>
  <r>
    <s v="VIEFP"/>
    <n v="10"/>
    <x v="0"/>
    <s v="UTILITY"/>
    <s v="UTILITY_OTHER"/>
    <x v="0"/>
    <n v="76.205989082076002"/>
    <x v="35"/>
    <x v="3"/>
    <d v="2010-07-01T00:00:00"/>
    <n v="0.66040772660000002"/>
    <n v="834450"/>
    <n v="63590087.589538321"/>
  </r>
  <r>
    <s v="VIVFP"/>
    <n v="10"/>
    <x v="0"/>
    <s v="INDUSTRIAL"/>
    <s v="COMMUNICATIONS"/>
    <x v="0"/>
    <n v="80.350028312270993"/>
    <x v="5"/>
    <x v="1"/>
    <d v="2009-11-24T00:00:00"/>
    <n v="0.3008900592"/>
    <n v="700000"/>
    <n v="56245019.818589695"/>
  </r>
  <r>
    <s v="VIVFP"/>
    <n v="10"/>
    <x v="0"/>
    <s v="INDUSTRIAL"/>
    <s v="COMMUNICATIONS"/>
    <x v="0"/>
    <n v="43.520515436128001"/>
    <x v="4"/>
    <x v="3"/>
    <d v="2010-03-24T00:00:00"/>
    <n v="0.1962719715"/>
    <n v="750000"/>
    <n v="32640386.577096"/>
  </r>
  <r>
    <s v="VIVFP"/>
    <n v="10"/>
    <x v="0"/>
    <s v="INDUSTRIAL"/>
    <s v="COMMUNICATIONS"/>
    <x v="0"/>
    <n v="61.096557078741"/>
    <x v="9"/>
    <x v="0"/>
    <d v="2011-11-22T00:00:00"/>
    <n v="0.34706926220000001"/>
    <n v="500000"/>
    <n v="30548278.5393705"/>
  </r>
  <r>
    <s v="VIVFP"/>
    <n v="10"/>
    <x v="0"/>
    <s v="INDUSTRIAL"/>
    <s v="COMMUNICATIONS"/>
    <x v="0"/>
    <n v="44.436442949033001"/>
    <x v="3"/>
    <x v="2"/>
    <d v="2012-01-10T00:00:00"/>
    <n v="0.1978523529"/>
    <n v="1250000"/>
    <n v="55545553.686291255"/>
  </r>
  <r>
    <s v="VIVFP"/>
    <n v="10"/>
    <x v="0"/>
    <s v="INDUSTRIAL"/>
    <s v="COMMUNICATIONS"/>
    <x v="0"/>
    <n v="86.700679711305"/>
    <x v="32"/>
    <x v="1"/>
    <d v="2012-11-27T00:00:00"/>
    <n v="0.33639004519999999"/>
    <n v="700000"/>
    <n v="60690475.797913499"/>
  </r>
  <r>
    <s v="VLVY"/>
    <n v="10"/>
    <x v="0"/>
    <s v="INDUSTRIAL"/>
    <s v="CONSUMER_CYCLICAL"/>
    <x v="0"/>
    <n v="61.115044365896999"/>
    <x v="8"/>
    <x v="2"/>
    <d v="2007-05-23T00:00:00"/>
    <n v="0.20422161990000001"/>
    <n v="1000000"/>
    <n v="61115044.365897"/>
  </r>
  <r>
    <s v="VLVY"/>
    <n v="10"/>
    <x v="0"/>
    <s v="INDUSTRIAL"/>
    <s v="CONSUMER_CYCLICAL"/>
    <x v="0"/>
    <n v="71.170039421968994"/>
    <x v="5"/>
    <x v="1"/>
    <d v="2012-11-19T00:00:00"/>
    <n v="0.29058861499999999"/>
    <n v="300000"/>
    <n v="21351011.826590698"/>
  </r>
  <r>
    <s v="VOD"/>
    <n v="8"/>
    <x v="3"/>
    <s v="INDUSTRIAL"/>
    <s v="COMMUNICATIONS"/>
    <x v="0"/>
    <n v="33.769992856792001"/>
    <x v="20"/>
    <x v="0"/>
    <d v="2003-05-28T00:00:00"/>
    <n v="0.3171766909"/>
    <n v="750000"/>
    <n v="25327494.642594002"/>
  </r>
  <r>
    <s v="VOD"/>
    <n v="8"/>
    <x v="3"/>
    <s v="INDUSTRIAL"/>
    <s v="COMMUNICATIONS"/>
    <x v="0"/>
    <n v="70.325348648648998"/>
    <x v="9"/>
    <x v="0"/>
    <d v="2008-11-18T00:00:00"/>
    <n v="0.41702977419999998"/>
    <n v="537932.70786153304"/>
    <n v="37830305.229874156"/>
  </r>
  <r>
    <s v="VOD"/>
    <n v="8"/>
    <x v="3"/>
    <s v="INDUSTRIAL"/>
    <s v="COMMUNICATIONS"/>
    <x v="0"/>
    <n v="54.040941619449001"/>
    <x v="14"/>
    <x v="2"/>
    <d v="2009-05-29T00:00:00"/>
    <n v="0.20360979030000001"/>
    <n v="717243.61048204405"/>
    <n v="38760520.080982961"/>
  </r>
  <r>
    <s v="VW"/>
    <n v="8"/>
    <x v="3"/>
    <s v="INDUSTRIAL"/>
    <s v="CONSUMER_CYCLICAL"/>
    <x v="0"/>
    <n v="37.399976141373003"/>
    <x v="20"/>
    <x v="0"/>
    <d v="2003-05-14T00:00:00"/>
    <n v="0.55210294019999995"/>
    <n v="500000"/>
    <n v="18699988.070686501"/>
  </r>
  <r>
    <s v="VW"/>
    <n v="8"/>
    <x v="3"/>
    <s v="INDUSTRIAL"/>
    <s v="CONSUMER_CYCLICAL"/>
    <x v="0"/>
    <n v="35.193309463064999"/>
    <x v="0"/>
    <x v="0"/>
    <d v="2011-10-31T00:00:00"/>
    <n v="0.30539350939999999"/>
    <n v="750000"/>
    <n v="26394982.097298749"/>
  </r>
  <r>
    <s v="VW"/>
    <n v="8"/>
    <x v="3"/>
    <s v="INDUSTRIAL"/>
    <s v="CONSUMER_CYCLICAL"/>
    <x v="0"/>
    <n v="41.547744344963"/>
    <x v="23"/>
    <x v="0"/>
    <d v="2012-01-10T00:00:00"/>
    <n v="0.11932695190000001"/>
    <n v="1250000"/>
    <n v="51934680.431203753"/>
  </r>
  <r>
    <s v="VW"/>
    <n v="8"/>
    <x v="3"/>
    <s v="INDUSTRIAL"/>
    <s v="CONSUMER_CYCLICAL"/>
    <x v="0"/>
    <n v="34.832936748390999"/>
    <x v="8"/>
    <x v="2"/>
    <d v="2012-05-09T00:00:00"/>
    <n v="0.1049987718"/>
    <n v="1500000"/>
    <n v="52249405.122586496"/>
  </r>
  <r>
    <s v="VW"/>
    <n v="8"/>
    <x v="3"/>
    <s v="INDUSTRIAL"/>
    <s v="CONSUMER_CYCLICAL"/>
    <x v="0"/>
    <n v="46.229330302891"/>
    <x v="32"/>
    <x v="1"/>
    <d v="2013-01-07T00:00:00"/>
    <n v="0.19792281219999999"/>
    <n v="1150000"/>
    <n v="53163729.848324649"/>
  </r>
  <r>
    <s v="WKLNA"/>
    <n v="9"/>
    <x v="4"/>
    <s v="INDUSTRIAL"/>
    <s v="COMMUNICATIONS"/>
    <x v="0"/>
    <n v="59.779316571273"/>
    <x v="0"/>
    <x v="0"/>
    <d v="2008-04-03T00:00:00"/>
    <n v="0.1734595951"/>
    <n v="750000"/>
    <n v="44834487.428454749"/>
  </r>
  <r>
    <s v="WPPLN"/>
    <n v="10"/>
    <x v="0"/>
    <s v="INDUSTRIAL"/>
    <s v="COMMUNICATIONS"/>
    <x v="0"/>
    <n v="78.190280534967997"/>
    <x v="4"/>
    <x v="3"/>
    <d v="2007-03-27T00:00:00"/>
    <n v="0.43888568010000001"/>
    <n v="478162.40698803001"/>
    <n v="37387652.743669607"/>
  </r>
  <r>
    <s v="WPPLN"/>
    <n v="10"/>
    <x v="0"/>
    <s v="INDUSTRIAL"/>
    <s v="COMMUNICATIONS"/>
    <x v="0"/>
    <n v="95.126956667914996"/>
    <x v="38"/>
    <x v="3"/>
    <d v="2007-10-30T00:00:00"/>
    <n v="1.0001115205"/>
    <n v="239081.203494015"/>
    <n v="22743067.284888133"/>
  </r>
  <r>
    <s v="ZURNVX"/>
    <n v="6"/>
    <x v="6"/>
    <s v="FINANCIAL_INSTITUTIONS"/>
    <s v="INSURANCE"/>
    <x v="0"/>
    <n v="19.577950547168999"/>
    <x v="33"/>
    <x v="2"/>
    <d v="2011-07-04T00:00:00"/>
    <n v="0.28229638639999999"/>
    <n v="410889.35433202301"/>
    <n v="8044371.4594705468"/>
  </r>
  <r>
    <s v="ZURNVX"/>
    <n v="6"/>
    <x v="6"/>
    <s v="FINANCIAL_INSTITUTIONS"/>
    <s v="INSURANCE"/>
    <x v="0"/>
    <n v="20.528660553114999"/>
    <x v="9"/>
    <x v="0"/>
    <d v="2011-10-25T00:00:00"/>
    <n v="0.27805419129999998"/>
    <n v="431433.82204862399"/>
    <n v="8856758.4839692228"/>
  </r>
  <r>
    <s v="ZURNVX"/>
    <n v="6"/>
    <x v="6"/>
    <s v="FINANCIAL_INSTITUTIONS"/>
    <s v="INSURANCE"/>
    <x v="0"/>
    <n v="18.227152773533"/>
    <x v="11"/>
    <x v="1"/>
    <d v="2012-06-11T00:00:00"/>
    <n v="0.41972719780000001"/>
    <n v="328711.48346561799"/>
    <n v="5991474.42754248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8A87F-2BA6-3744-AC53-889E643B7E2A}" name="PivotTable4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5:B40" firstHeaderRow="1" firstDataRow="1" firstDataCol="1" rowPageCount="2" colPageCount="1"/>
  <pivotFields count="15">
    <pivotField showAll="0"/>
    <pivotField numFmtId="2" showAll="0"/>
    <pivotField axis="axisPage" multipleItemSelectionAllowed="1" showAll="0">
      <items count="8">
        <item h="1" x="6"/>
        <item h="1" x="1"/>
        <item h="1" x="3"/>
        <item h="1" x="4"/>
        <item x="0"/>
        <item h="1" x="2"/>
        <item h="1" x="5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2" showAll="0">
      <items count="41">
        <item x="4"/>
        <item x="30"/>
        <item x="8"/>
        <item x="3"/>
        <item x="33"/>
        <item x="12"/>
        <item x="7"/>
        <item x="14"/>
        <item x="28"/>
        <item x="22"/>
        <item x="25"/>
        <item x="0"/>
        <item x="20"/>
        <item x="17"/>
        <item x="21"/>
        <item x="2"/>
        <item x="15"/>
        <item x="9"/>
        <item x="23"/>
        <item x="6"/>
        <item x="31"/>
        <item x="13"/>
        <item x="1"/>
        <item x="11"/>
        <item x="16"/>
        <item x="36"/>
        <item x="34"/>
        <item x="5"/>
        <item x="32"/>
        <item x="37"/>
        <item x="10"/>
        <item x="27"/>
        <item x="26"/>
        <item x="19"/>
        <item x="29"/>
        <item x="38"/>
        <item x="24"/>
        <item x="35"/>
        <item x="18"/>
        <item x="39"/>
        <item t="default"/>
      </items>
    </pivotField>
    <pivotField axis="axisRow" showAll="0" sortType="ascending">
      <items count="6">
        <item m="1" x="4"/>
        <item x="2"/>
        <item x="0"/>
        <item x="1"/>
        <item x="3"/>
        <item t="default"/>
      </items>
    </pivotField>
    <pivotField numFmtId="14" showAll="0"/>
    <pivotField numFmtId="2" showAll="0"/>
    <pivotField numFmtId="1" showAll="0"/>
    <pivotField numFmtId="1" showAll="0"/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5" hier="-1"/>
    <pageField fld="2" hier="-1"/>
  </pageFields>
  <dataFields count="1">
    <dataField name="Sum of WA" fld="13" baseField="0" baseItem="0" numFmtId="2"/>
  </dataFields>
  <formats count="1">
    <format dxfId="5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D0A06-F0D4-5C4E-A0F9-3ABF3179889F}" name="PivotTable1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22" firstHeaderRow="1" firstDataRow="1" firstDataCol="1"/>
  <pivotFields count="15">
    <pivotField showAll="0"/>
    <pivotField numFmtId="2" multipleItemSelectionAllowed="1" showAll="0"/>
    <pivotField axis="axisRow" showAll="0" sortType="ascending">
      <items count="8">
        <item x="6"/>
        <item x="1"/>
        <item x="3"/>
        <item x="4"/>
        <item x="0"/>
        <item h="1" x="2"/>
        <item x="5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numFmtId="2" showAll="0"/>
    <pivotField numFmtId="193" showAll="0"/>
    <pivotField showAll="0"/>
    <pivotField numFmtId="14" showAll="0"/>
    <pivotField numFmtId="2" showAll="0"/>
    <pivotField numFmtId="1" showAll="0"/>
    <pivotField numFmtId="1" showAll="0"/>
    <pivotField dataField="1"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WA" fld="13" baseField="0" baseItem="0" numFmtId="1"/>
  </dataFields>
  <chartFormats count="1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7CB7B-5E7C-D345-911B-8BF46C6D5D50}" name="PivotTable6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2:D107" firstHeaderRow="1" firstDataRow="2" firstDataCol="1" rowPageCount="1" colPageCount="1"/>
  <pivotFields count="15">
    <pivotField showAll="0"/>
    <pivotField numFmtId="2" showAll="0"/>
    <pivotField axis="axisCol" multipleItemSelectionAllowed="1" showAll="0">
      <items count="8">
        <item h="1" x="6"/>
        <item h="1" x="1"/>
        <item h="1" x="3"/>
        <item h="1" x="4"/>
        <item x="0"/>
        <item x="2"/>
        <item h="1" x="5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41">
        <item x="4"/>
        <item x="30"/>
        <item x="8"/>
        <item x="3"/>
        <item x="33"/>
        <item x="12"/>
        <item x="7"/>
        <item x="14"/>
        <item x="28"/>
        <item x="22"/>
        <item x="25"/>
        <item x="0"/>
        <item x="20"/>
        <item x="17"/>
        <item x="21"/>
        <item x="2"/>
        <item x="15"/>
        <item x="9"/>
        <item x="23"/>
        <item x="6"/>
        <item x="31"/>
        <item x="13"/>
        <item x="1"/>
        <item x="11"/>
        <item x="16"/>
        <item x="36"/>
        <item x="34"/>
        <item x="5"/>
        <item x="32"/>
        <item x="37"/>
        <item x="10"/>
        <item x="27"/>
        <item x="26"/>
        <item x="19"/>
        <item x="29"/>
        <item x="38"/>
        <item x="24"/>
        <item x="35"/>
        <item x="18"/>
        <item x="39"/>
        <item t="default"/>
      </items>
    </pivotField>
    <pivotField showAll="0"/>
    <pivotField numFmtId="14" showAll="0"/>
    <pivotField numFmtId="2" showAll="0"/>
    <pivotField numFmtId="1" showAll="0"/>
    <pivotField numFmtId="1"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34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3">
    <i>
      <x v="4"/>
    </i>
    <i>
      <x v="5"/>
    </i>
    <i t="grand">
      <x/>
    </i>
  </colItems>
  <pageFields count="1">
    <pageField fld="5" hier="-1"/>
  </pageFields>
  <dataFields count="1">
    <dataField name="Sum of WA" fld="13" baseField="0" baseItem="0" numFmtId="1"/>
  </dataFields>
  <formats count="2">
    <format dxfId="7">
      <pivotArea collapsedLevelsAreSubtotals="1" fieldPosition="0">
        <references count="2">
          <reference field="2" count="0" selected="0"/>
          <reference field="7" count="1">
            <x v="19"/>
          </reference>
        </references>
      </pivotArea>
    </format>
    <format dxfId="6">
      <pivotArea dataOnly="0" labelOnly="1" fieldPosition="0">
        <references count="1">
          <reference field="7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arclays">
      <a:dk1>
        <a:sysClr val="windowText" lastClr="000000"/>
      </a:dk1>
      <a:lt1>
        <a:sysClr val="window" lastClr="FFFFFF"/>
      </a:lt1>
      <a:dk2>
        <a:srgbClr val="00BDF2"/>
      </a:dk2>
      <a:lt2>
        <a:srgbClr val="00395C"/>
      </a:lt2>
      <a:accent1>
        <a:srgbClr val="BFEBFB"/>
      </a:accent1>
      <a:accent2>
        <a:srgbClr val="ACACAD"/>
      </a:accent2>
      <a:accent3>
        <a:srgbClr val="58595B"/>
      </a:accent3>
      <a:accent4>
        <a:srgbClr val="80D7F7"/>
      </a:accent4>
      <a:accent5>
        <a:srgbClr val="809CAE"/>
      </a:accent5>
      <a:accent6>
        <a:srgbClr val="BFCED6"/>
      </a:accent6>
      <a:hlink>
        <a:srgbClr val="000000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7D67-D142-0946-B504-1F45FE9C4BFC}">
  <dimension ref="A1:G107"/>
  <sheetViews>
    <sheetView topLeftCell="A20" workbookViewId="0">
      <selection activeCell="A35" sqref="A35"/>
    </sheetView>
  </sheetViews>
  <sheetFormatPr baseColWidth="10" defaultRowHeight="13"/>
  <cols>
    <col min="1" max="1" width="13.1640625" bestFit="1" customWidth="1"/>
    <col min="2" max="2" width="12.5" bestFit="1" customWidth="1"/>
    <col min="3" max="3" width="7" bestFit="1" customWidth="1"/>
    <col min="4" max="4" width="10.6640625" bestFit="1" customWidth="1"/>
    <col min="5" max="5" width="7" bestFit="1" customWidth="1"/>
    <col min="6" max="6" width="16.5" bestFit="1" customWidth="1"/>
    <col min="7" max="8" width="7" bestFit="1" customWidth="1"/>
    <col min="9" max="9" width="10.6640625" bestFit="1" customWidth="1"/>
  </cols>
  <sheetData>
    <row r="1" spans="1:2">
      <c r="A1" s="13" t="s">
        <v>445</v>
      </c>
    </row>
    <row r="3" spans="1:2">
      <c r="A3" s="11" t="s">
        <v>435</v>
      </c>
      <c r="B3" t="s">
        <v>442</v>
      </c>
    </row>
    <row r="4" spans="1:2">
      <c r="A4" s="12" t="s">
        <v>123</v>
      </c>
      <c r="B4" s="18">
        <v>41.796635967240064</v>
      </c>
    </row>
    <row r="5" spans="1:2">
      <c r="A5" s="15" t="s">
        <v>111</v>
      </c>
      <c r="B5" s="18">
        <v>58.202208609792386</v>
      </c>
    </row>
    <row r="6" spans="1:2">
      <c r="A6" s="15" t="s">
        <v>439</v>
      </c>
      <c r="B6" s="18">
        <v>33.738632950136804</v>
      </c>
    </row>
    <row r="7" spans="1:2">
      <c r="A7" s="12" t="s">
        <v>103</v>
      </c>
      <c r="B7" s="18">
        <v>46.152602260984111</v>
      </c>
    </row>
    <row r="8" spans="1:2">
      <c r="A8" s="15" t="s">
        <v>111</v>
      </c>
      <c r="B8" s="18">
        <v>48.254628873454237</v>
      </c>
    </row>
    <row r="9" spans="1:2">
      <c r="A9" s="15" t="s">
        <v>439</v>
      </c>
      <c r="B9" s="18">
        <v>44.351308503006713</v>
      </c>
    </row>
    <row r="10" spans="1:2">
      <c r="A10" s="12" t="s">
        <v>94</v>
      </c>
      <c r="B10" s="18">
        <v>50.543800145616828</v>
      </c>
    </row>
    <row r="11" spans="1:2">
      <c r="A11" s="15" t="s">
        <v>111</v>
      </c>
      <c r="B11" s="18">
        <v>80.794409866146722</v>
      </c>
    </row>
    <row r="12" spans="1:2">
      <c r="A12" s="15" t="s">
        <v>439</v>
      </c>
      <c r="B12" s="18">
        <v>43.796441703505039</v>
      </c>
    </row>
    <row r="13" spans="1:2">
      <c r="A13" s="12" t="s">
        <v>97</v>
      </c>
      <c r="B13" s="18">
        <v>67.206605048700055</v>
      </c>
    </row>
    <row r="14" spans="1:2">
      <c r="A14" s="15" t="s">
        <v>111</v>
      </c>
      <c r="B14" s="18">
        <v>87.771113854523136</v>
      </c>
    </row>
    <row r="15" spans="1:2">
      <c r="A15" s="15" t="s">
        <v>439</v>
      </c>
      <c r="B15" s="18">
        <v>65.285305123648342</v>
      </c>
    </row>
    <row r="16" spans="1:2">
      <c r="A16" s="12" t="s">
        <v>91</v>
      </c>
      <c r="B16" s="18">
        <v>88.845536110985407</v>
      </c>
    </row>
    <row r="17" spans="1:2">
      <c r="A17" s="15" t="s">
        <v>111</v>
      </c>
      <c r="B17" s="18">
        <v>108.28952288299909</v>
      </c>
    </row>
    <row r="18" spans="1:2">
      <c r="A18" s="15" t="s">
        <v>439</v>
      </c>
      <c r="B18" s="18">
        <v>85.417765137921663</v>
      </c>
    </row>
    <row r="19" spans="1:2">
      <c r="A19" s="12" t="s">
        <v>438</v>
      </c>
      <c r="B19" s="18">
        <v>17.466814875567124</v>
      </c>
    </row>
    <row r="20" spans="1:2">
      <c r="A20" s="15" t="s">
        <v>111</v>
      </c>
      <c r="B20" s="18">
        <v>26.364912168764178</v>
      </c>
    </row>
    <row r="21" spans="1:2">
      <c r="A21" s="15" t="s">
        <v>439</v>
      </c>
      <c r="B21" s="18">
        <v>12.806798014915001</v>
      </c>
    </row>
    <row r="22" spans="1:2">
      <c r="A22" s="12" t="s">
        <v>436</v>
      </c>
      <c r="B22" s="18">
        <v>57.698914391296292</v>
      </c>
    </row>
    <row r="28" spans="1:2">
      <c r="A28" s="13" t="s">
        <v>444</v>
      </c>
    </row>
    <row r="32" spans="1:2">
      <c r="A32" s="11" t="s">
        <v>437</v>
      </c>
      <c r="B32" t="s">
        <v>439</v>
      </c>
    </row>
    <row r="33" spans="1:2">
      <c r="A33" s="11" t="s">
        <v>433</v>
      </c>
      <c r="B33" t="s">
        <v>91</v>
      </c>
    </row>
    <row r="35" spans="1:2">
      <c r="A35" s="11" t="s">
        <v>435</v>
      </c>
      <c r="B35" t="s">
        <v>442</v>
      </c>
    </row>
    <row r="36" spans="1:2">
      <c r="A36" s="12" t="s">
        <v>447</v>
      </c>
      <c r="B36" s="17">
        <v>71.646749127397769</v>
      </c>
    </row>
    <row r="37" spans="1:2">
      <c r="A37" s="12" t="s">
        <v>448</v>
      </c>
      <c r="B37" s="17">
        <v>86.368720604644963</v>
      </c>
    </row>
    <row r="38" spans="1:2">
      <c r="A38" s="12" t="s">
        <v>449</v>
      </c>
      <c r="B38" s="17">
        <v>92.61485600880998</v>
      </c>
    </row>
    <row r="39" spans="1:2">
      <c r="A39" s="12" t="s">
        <v>450</v>
      </c>
      <c r="B39" s="17">
        <v>95.988415442698965</v>
      </c>
    </row>
    <row r="40" spans="1:2">
      <c r="A40" s="12" t="s">
        <v>436</v>
      </c>
      <c r="B40" s="17">
        <v>85.417765137921691</v>
      </c>
    </row>
    <row r="56" spans="7:7">
      <c r="G56" s="13" t="s">
        <v>440</v>
      </c>
    </row>
    <row r="70" spans="1:4">
      <c r="A70" s="11" t="s">
        <v>437</v>
      </c>
      <c r="B70" t="s">
        <v>439</v>
      </c>
    </row>
    <row r="72" spans="1:4">
      <c r="A72" s="11" t="s">
        <v>442</v>
      </c>
      <c r="B72" s="11" t="s">
        <v>434</v>
      </c>
    </row>
    <row r="73" spans="1:4">
      <c r="A73" s="11" t="s">
        <v>435</v>
      </c>
      <c r="B73" t="s">
        <v>91</v>
      </c>
      <c r="C73" t="s">
        <v>101</v>
      </c>
      <c r="D73" t="s">
        <v>436</v>
      </c>
    </row>
    <row r="74" spans="1:4">
      <c r="A74" s="12">
        <v>3</v>
      </c>
      <c r="B74" s="18">
        <v>76.626424098880335</v>
      </c>
      <c r="C74" s="18">
        <v>66.646247123045001</v>
      </c>
      <c r="D74" s="18">
        <v>73.984076591716999</v>
      </c>
    </row>
    <row r="75" spans="1:4">
      <c r="A75" s="12">
        <v>3.1</v>
      </c>
      <c r="B75" s="18">
        <v>58.684227804289307</v>
      </c>
      <c r="C75" s="18" t="e">
        <v>#DIV/0!</v>
      </c>
      <c r="D75" s="18">
        <v>58.684227804289307</v>
      </c>
    </row>
    <row r="76" spans="1:4">
      <c r="A76" s="12">
        <v>3.2</v>
      </c>
      <c r="B76" s="18">
        <v>72.92618027297334</v>
      </c>
      <c r="C76" s="18">
        <v>77.815710873021004</v>
      </c>
      <c r="D76" s="18">
        <v>74.481940009352144</v>
      </c>
    </row>
    <row r="77" spans="1:4">
      <c r="A77" s="12">
        <v>3.3</v>
      </c>
      <c r="B77" s="18">
        <v>67.572311560309103</v>
      </c>
      <c r="C77" s="18" t="e">
        <v>#DIV/0!</v>
      </c>
      <c r="D77" s="18">
        <v>67.572311560309103</v>
      </c>
    </row>
    <row r="78" spans="1:4">
      <c r="A78" s="12">
        <v>3.5</v>
      </c>
      <c r="B78" s="18">
        <v>81.115670990552985</v>
      </c>
      <c r="C78" s="18" t="e">
        <v>#DIV/0!</v>
      </c>
      <c r="D78" s="18">
        <v>81.115670990552985</v>
      </c>
    </row>
    <row r="79" spans="1:4">
      <c r="A79" s="12">
        <v>3.6</v>
      </c>
      <c r="B79" s="18" t="e">
        <v>#DIV/0!</v>
      </c>
      <c r="C79" s="18">
        <v>110.20188474917802</v>
      </c>
      <c r="D79" s="18">
        <v>110.20188474917802</v>
      </c>
    </row>
    <row r="80" spans="1:4">
      <c r="A80" s="12">
        <v>3.8</v>
      </c>
      <c r="B80" s="18">
        <v>42.803859903713999</v>
      </c>
      <c r="C80" s="18" t="e">
        <v>#DIV/0!</v>
      </c>
      <c r="D80" s="18">
        <v>42.803859903713999</v>
      </c>
    </row>
    <row r="81" spans="1:6">
      <c r="A81" s="12">
        <v>3.9</v>
      </c>
      <c r="B81" s="18">
        <v>85.433996436776738</v>
      </c>
      <c r="C81" s="18">
        <v>72.123766860122004</v>
      </c>
      <c r="D81" s="18">
        <v>83.26222361127553</v>
      </c>
    </row>
    <row r="82" spans="1:6">
      <c r="A82" s="12">
        <v>4</v>
      </c>
      <c r="B82" s="18">
        <v>116.10877760196199</v>
      </c>
      <c r="C82" s="18" t="e">
        <v>#DIV/0!</v>
      </c>
      <c r="D82" s="18">
        <v>116.10877760196199</v>
      </c>
    </row>
    <row r="83" spans="1:6">
      <c r="A83" s="12">
        <v>4.0999999999999996</v>
      </c>
      <c r="B83" s="18">
        <v>99.728699735020228</v>
      </c>
      <c r="C83" s="18">
        <v>61.449453163907997</v>
      </c>
      <c r="D83" s="18">
        <v>90.053243757319038</v>
      </c>
    </row>
    <row r="84" spans="1:6">
      <c r="A84" s="12">
        <v>4.2</v>
      </c>
      <c r="B84" s="18">
        <v>63.293641613675533</v>
      </c>
      <c r="C84" s="18" t="e">
        <v>#DIV/0!</v>
      </c>
      <c r="D84" s="18">
        <v>63.293641613675533</v>
      </c>
    </row>
    <row r="85" spans="1:6">
      <c r="A85" s="12">
        <v>4.3</v>
      </c>
      <c r="B85" s="18">
        <v>74.413240132241</v>
      </c>
      <c r="C85" s="18" t="e">
        <v>#DIV/0!</v>
      </c>
      <c r="D85" s="18">
        <v>74.413240132241</v>
      </c>
    </row>
    <row r="86" spans="1:6">
      <c r="A86" s="12">
        <v>4.5</v>
      </c>
      <c r="B86" s="18">
        <v>81.600574775133396</v>
      </c>
      <c r="C86" s="18">
        <v>141.79594797622599</v>
      </c>
      <c r="D86" s="18">
        <v>100.18168282362214</v>
      </c>
    </row>
    <row r="87" spans="1:6" ht="14" thickBot="1">
      <c r="A87" s="12">
        <v>4.5999999999999996</v>
      </c>
      <c r="B87" s="18">
        <v>70.992483672684116</v>
      </c>
      <c r="C87" s="18">
        <v>72.633394205814994</v>
      </c>
      <c r="D87" s="18">
        <v>71.294603996570331</v>
      </c>
    </row>
    <row r="88" spans="1:6">
      <c r="A88" s="12">
        <v>4.7</v>
      </c>
      <c r="B88" s="18">
        <v>93.87163679364609</v>
      </c>
      <c r="C88" s="18" t="e">
        <v>#DIV/0!</v>
      </c>
      <c r="D88" s="18">
        <v>93.87163679364609</v>
      </c>
      <c r="F88" s="19" t="s">
        <v>443</v>
      </c>
    </row>
    <row r="89" spans="1:6" ht="14" thickBot="1">
      <c r="A89" s="21">
        <v>4.9000000000000004</v>
      </c>
      <c r="B89" s="22">
        <v>153.412832140006</v>
      </c>
      <c r="C89" s="22">
        <v>83.240246998287333</v>
      </c>
      <c r="D89" s="18">
        <v>101.25307298707831</v>
      </c>
      <c r="F89" s="20">
        <f>(GETPIVOTDATA("WA",$A$72,"Index Rating","BAA3","Maturity",4.9)-GETPIVOTDATA("WA",$A$72,"Index Rating","BAA2","Maturity",4.9))/GETPIVOTDATA("WA",$A$72,"Index Rating","BAA2","Maturity",4.9)</f>
        <v>-0.45741014074806013</v>
      </c>
    </row>
    <row r="90" spans="1:6">
      <c r="A90" s="12">
        <v>5.0999999999999996</v>
      </c>
      <c r="B90" s="18">
        <v>64.674153960960012</v>
      </c>
      <c r="C90" s="18" t="e">
        <v>#DIV/0!</v>
      </c>
      <c r="D90" s="18">
        <v>64.674153960960012</v>
      </c>
    </row>
    <row r="91" spans="1:6">
      <c r="A91" s="12">
        <v>5.2</v>
      </c>
      <c r="B91" s="18">
        <v>94.847055805575991</v>
      </c>
      <c r="C91" s="18">
        <v>121.37671980260801</v>
      </c>
      <c r="D91" s="18">
        <v>99.965964864011141</v>
      </c>
    </row>
    <row r="92" spans="1:6">
      <c r="A92" s="12">
        <v>5.3</v>
      </c>
      <c r="B92" s="18">
        <v>114.95081201510499</v>
      </c>
      <c r="C92" s="18" t="e">
        <v>#DIV/0!</v>
      </c>
      <c r="D92" s="18">
        <v>114.95081201510499</v>
      </c>
    </row>
    <row r="93" spans="1:6">
      <c r="A93" s="12">
        <v>5.4</v>
      </c>
      <c r="B93" s="18" t="e">
        <v>#DIV/0!</v>
      </c>
      <c r="C93" s="18">
        <v>88.601925604111003</v>
      </c>
      <c r="D93" s="18">
        <v>88.601925604111003</v>
      </c>
    </row>
    <row r="94" spans="1:6">
      <c r="A94" s="12">
        <v>5.5</v>
      </c>
      <c r="B94" s="18">
        <v>70.021003331794006</v>
      </c>
      <c r="C94" s="18">
        <v>108.242137056765</v>
      </c>
      <c r="D94" s="18">
        <v>83.200704616266762</v>
      </c>
    </row>
    <row r="95" spans="1:6">
      <c r="A95" s="12">
        <v>5.6</v>
      </c>
      <c r="B95" s="18">
        <v>102.141533236718</v>
      </c>
      <c r="C95" s="18" t="e">
        <v>#DIV/0!</v>
      </c>
      <c r="D95" s="18">
        <v>102.141533236718</v>
      </c>
    </row>
    <row r="96" spans="1:6">
      <c r="A96" s="12">
        <v>5.7</v>
      </c>
      <c r="B96" s="18">
        <v>88.596470921777836</v>
      </c>
      <c r="C96" s="18">
        <v>146.90478836771001</v>
      </c>
      <c r="D96" s="18">
        <v>99.89687324075345</v>
      </c>
    </row>
    <row r="97" spans="1:4">
      <c r="A97" s="12">
        <v>5.8</v>
      </c>
      <c r="B97" s="18">
        <v>99.351070853434251</v>
      </c>
      <c r="C97" s="18" t="e">
        <v>#DIV/0!</v>
      </c>
      <c r="D97" s="18">
        <v>99.351070853434251</v>
      </c>
    </row>
    <row r="98" spans="1:4">
      <c r="A98" s="12">
        <v>5.9</v>
      </c>
      <c r="B98" s="18">
        <v>88.323127353415018</v>
      </c>
      <c r="C98" s="18" t="e">
        <v>#DIV/0!</v>
      </c>
      <c r="D98" s="18">
        <v>88.323127353415018</v>
      </c>
    </row>
    <row r="99" spans="1:4">
      <c r="A99" s="12">
        <v>6</v>
      </c>
      <c r="B99" s="18">
        <v>124.20488297732851</v>
      </c>
      <c r="C99" s="18">
        <v>138.08337545775066</v>
      </c>
      <c r="D99" s="18">
        <v>129.48945821532607</v>
      </c>
    </row>
    <row r="100" spans="1:4">
      <c r="A100" s="12">
        <v>6.1</v>
      </c>
      <c r="B100" s="18">
        <v>66.294404390992</v>
      </c>
      <c r="C100" s="18" t="e">
        <v>#DIV/0!</v>
      </c>
      <c r="D100" s="18">
        <v>66.294404390992</v>
      </c>
    </row>
    <row r="101" spans="1:4">
      <c r="A101" s="12">
        <v>6.2</v>
      </c>
      <c r="B101" s="18">
        <v>163.81008708922701</v>
      </c>
      <c r="C101" s="18" t="e">
        <v>#DIV/0!</v>
      </c>
      <c r="D101" s="18">
        <v>163.81008708922701</v>
      </c>
    </row>
    <row r="102" spans="1:4">
      <c r="A102" s="12">
        <v>6.5</v>
      </c>
      <c r="B102" s="18">
        <v>75.777957375363997</v>
      </c>
      <c r="C102" s="18">
        <v>115.71104798711301</v>
      </c>
      <c r="D102" s="18">
        <v>102.40001778319667</v>
      </c>
    </row>
    <row r="103" spans="1:4">
      <c r="A103" s="12">
        <v>6.6</v>
      </c>
      <c r="B103" s="18">
        <v>95.126956667914996</v>
      </c>
      <c r="C103" s="18" t="e">
        <v>#DIV/0!</v>
      </c>
      <c r="D103" s="18">
        <v>95.126956667914996</v>
      </c>
    </row>
    <row r="104" spans="1:4">
      <c r="A104" s="12">
        <v>6.7</v>
      </c>
      <c r="B104" s="18">
        <v>55.742775834638998</v>
      </c>
      <c r="C104" s="18" t="e">
        <v>#DIV/0!</v>
      </c>
      <c r="D104" s="18">
        <v>55.742775834638998</v>
      </c>
    </row>
    <row r="105" spans="1:4">
      <c r="A105" s="12">
        <v>6.8</v>
      </c>
      <c r="B105" s="18">
        <v>76.205989082076002</v>
      </c>
      <c r="C105" s="18" t="e">
        <v>#DIV/0!</v>
      </c>
      <c r="D105" s="18">
        <v>76.205989082076002</v>
      </c>
    </row>
    <row r="106" spans="1:4">
      <c r="A106" s="12">
        <v>6.9</v>
      </c>
      <c r="B106" s="18" t="e">
        <v>#DIV/0!</v>
      </c>
      <c r="C106" s="18">
        <v>124.98751477424702</v>
      </c>
      <c r="D106" s="18">
        <v>124.98751477424702</v>
      </c>
    </row>
    <row r="107" spans="1:4">
      <c r="A107" s="12" t="s">
        <v>436</v>
      </c>
      <c r="B107" s="18">
        <v>85.417765137921691</v>
      </c>
      <c r="C107" s="18">
        <v>99.262859168829152</v>
      </c>
      <c r="D107" s="18">
        <v>88.187900150184745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 filterMode="1">
    <tabColor rgb="FFFFC000"/>
  </sheetPr>
  <dimension ref="A1:GC369"/>
  <sheetViews>
    <sheetView tabSelected="1" zoomScaleNormal="100" workbookViewId="0">
      <pane xSplit="1" ySplit="3" topLeftCell="B11" activePane="bottomRight" state="frozen"/>
      <selection activeCell="K12" sqref="K12"/>
      <selection pane="topRight" activeCell="K12" sqref="K12"/>
      <selection pane="bottomLeft" activeCell="K12" sqref="K12"/>
      <selection pane="bottomRight" activeCell="B135" sqref="B135"/>
    </sheetView>
  </sheetViews>
  <sheetFormatPr baseColWidth="10" defaultColWidth="9.1640625" defaultRowHeight="13"/>
  <cols>
    <col min="1" max="1" width="16.1640625" style="1" bestFit="1" customWidth="1"/>
    <col min="2" max="2" width="8" style="1" bestFit="1" customWidth="1"/>
    <col min="3" max="3" width="19.33203125" style="1" bestFit="1" customWidth="1"/>
    <col min="4" max="4" width="19.33203125" style="1" customWidth="1"/>
    <col min="5" max="5" width="21.33203125" style="1" bestFit="1" customWidth="1"/>
    <col min="6" max="6" width="23.83203125" style="1" bestFit="1" customWidth="1"/>
    <col min="7" max="7" width="23.83203125" style="1" customWidth="1"/>
    <col min="8" max="8" width="9" style="1" bestFit="1" customWidth="1"/>
    <col min="9" max="9" width="8.5" style="1" bestFit="1" customWidth="1"/>
    <col min="10" max="10" width="14.5" style="1" bestFit="1" customWidth="1"/>
    <col min="11" max="11" width="10.5" style="1" bestFit="1" customWidth="1"/>
    <col min="12" max="12" width="19.1640625" style="1" bestFit="1" customWidth="1"/>
    <col min="13" max="13" width="19.33203125" style="1" bestFit="1" customWidth="1"/>
    <col min="14" max="14" width="19.33203125" style="1" customWidth="1"/>
    <col min="15" max="30" width="8.83203125"/>
    <col min="31" max="31" width="12.5" bestFit="1" customWidth="1"/>
    <col min="32" max="33" width="9.5" bestFit="1" customWidth="1"/>
    <col min="34" max="185" width="8.83203125" customWidth="1"/>
    <col min="186" max="16384" width="9.1640625" style="1"/>
  </cols>
  <sheetData>
    <row r="1" spans="1:17">
      <c r="B1"/>
      <c r="C1"/>
      <c r="D1"/>
      <c r="E1"/>
      <c r="F1"/>
      <c r="G1"/>
      <c r="H1" s="2"/>
      <c r="I1"/>
      <c r="J1"/>
      <c r="K1"/>
      <c r="L1"/>
      <c r="M1"/>
      <c r="N1"/>
    </row>
    <row r="3" spans="1:17">
      <c r="B3" s="3" t="s">
        <v>86</v>
      </c>
      <c r="C3" s="3" t="s">
        <v>87</v>
      </c>
      <c r="D3" s="3" t="s">
        <v>433</v>
      </c>
      <c r="E3" s="3" t="s">
        <v>88</v>
      </c>
      <c r="F3" s="3" t="s">
        <v>89</v>
      </c>
      <c r="G3" s="3" t="s">
        <v>437</v>
      </c>
      <c r="H3" s="3" t="s">
        <v>252</v>
      </c>
      <c r="I3" s="3" t="s">
        <v>174</v>
      </c>
      <c r="J3" s="3" t="s">
        <v>446</v>
      </c>
      <c r="K3" s="3" t="s">
        <v>251</v>
      </c>
      <c r="L3" s="3" t="s">
        <v>253</v>
      </c>
      <c r="M3" s="3" t="s">
        <v>254</v>
      </c>
      <c r="N3" s="3" t="s">
        <v>441</v>
      </c>
      <c r="P3" s="3" t="s">
        <v>87</v>
      </c>
      <c r="Q3" s="3" t="s">
        <v>432</v>
      </c>
    </row>
    <row r="4" spans="1:17" hidden="1">
      <c r="A4" s="4" t="s">
        <v>255</v>
      </c>
      <c r="B4" s="5" t="s">
        <v>43</v>
      </c>
      <c r="C4" s="6">
        <v>10</v>
      </c>
      <c r="D4" s="6" t="str">
        <f t="shared" ref="D4:D35" si="0">VLOOKUP(C4,$P$3:$Q$9,2)</f>
        <v>BAA2</v>
      </c>
      <c r="E4" s="5" t="s">
        <v>95</v>
      </c>
      <c r="F4" s="5" t="s">
        <v>106</v>
      </c>
      <c r="G4" s="14" t="str">
        <f>IF(F4="BANKING","BANKING","NON BANK")</f>
        <v>NON BANK</v>
      </c>
      <c r="H4" s="6">
        <v>133.165600646462</v>
      </c>
      <c r="I4" s="10">
        <v>4.0999999999999996</v>
      </c>
      <c r="J4" s="10" t="str">
        <f>IF(AND(I4 &gt; 3, I4 &lt; 4), "3 - 4", IF(AND(I4 &gt; 4, I4 &lt; 5), "4 - 5",IF(AND(I4 &gt; 5, I4 &lt; 6), "5 - 6", "6 - 7")))</f>
        <v>4 - 5</v>
      </c>
      <c r="K4" s="9">
        <v>39561</v>
      </c>
      <c r="L4" s="10">
        <v>0.37682585969999999</v>
      </c>
      <c r="M4" s="7">
        <v>478162.40698803001</v>
      </c>
      <c r="N4" s="7">
        <f>M4*H4</f>
        <v>63674784.133119032</v>
      </c>
      <c r="P4" s="1">
        <v>6</v>
      </c>
      <c r="Q4" s="1" t="s">
        <v>123</v>
      </c>
    </row>
    <row r="5" spans="1:17" hidden="1">
      <c r="A5" s="4" t="s">
        <v>218</v>
      </c>
      <c r="B5" s="5" t="s">
        <v>43</v>
      </c>
      <c r="C5" s="6">
        <v>10</v>
      </c>
      <c r="D5" s="6" t="str">
        <f t="shared" si="0"/>
        <v>BAA2</v>
      </c>
      <c r="E5" s="5" t="s">
        <v>95</v>
      </c>
      <c r="F5" s="5" t="s">
        <v>106</v>
      </c>
      <c r="G5" s="14" t="str">
        <f t="shared" ref="G5:G68" si="1">IF(F5="BANKING","BANKING","NON BANK")</f>
        <v>NON BANK</v>
      </c>
      <c r="H5" s="6">
        <v>106.844320586888</v>
      </c>
      <c r="I5" s="10">
        <v>5.2</v>
      </c>
      <c r="J5" s="10" t="str">
        <f t="shared" ref="J5:J68" si="2">IF(AND(I5 &gt; 3, I5 &lt; 4), "3 - 4", IF(AND(I5 &gt; 4, I5 &lt; 5), "4 - 5",IF(AND(I5 &gt; 5, I5 &lt; 6), "5 - 6", "6 - 7")))</f>
        <v>5 - 6</v>
      </c>
      <c r="K5" s="9">
        <v>41058</v>
      </c>
      <c r="L5" s="10">
        <v>0.28473420150000001</v>
      </c>
      <c r="M5" s="7">
        <v>750000</v>
      </c>
      <c r="N5" s="7">
        <f t="shared" ref="N5:N68" si="3">M5*H5</f>
        <v>80133240.440165997</v>
      </c>
      <c r="P5" s="1">
        <v>7</v>
      </c>
      <c r="Q5" s="1" t="s">
        <v>103</v>
      </c>
    </row>
    <row r="6" spans="1:17" hidden="1">
      <c r="A6" s="4" t="s">
        <v>256</v>
      </c>
      <c r="B6" s="5" t="s">
        <v>43</v>
      </c>
      <c r="C6" s="6">
        <v>10</v>
      </c>
      <c r="D6" s="6" t="str">
        <f t="shared" si="0"/>
        <v>BAA2</v>
      </c>
      <c r="E6" s="5" t="s">
        <v>95</v>
      </c>
      <c r="F6" s="5" t="s">
        <v>106</v>
      </c>
      <c r="G6" s="14" t="str">
        <f t="shared" si="1"/>
        <v>NON BANK</v>
      </c>
      <c r="H6" s="6">
        <v>90.932715189606995</v>
      </c>
      <c r="I6" s="10">
        <v>4.5</v>
      </c>
      <c r="J6" s="10" t="str">
        <f t="shared" si="2"/>
        <v>4 - 5</v>
      </c>
      <c r="K6" s="9">
        <v>41163</v>
      </c>
      <c r="L6" s="10">
        <v>0.22073969090000001</v>
      </c>
      <c r="M6" s="7">
        <v>750000</v>
      </c>
      <c r="N6" s="7">
        <f t="shared" si="3"/>
        <v>68199536.392205253</v>
      </c>
      <c r="P6" s="1">
        <v>8</v>
      </c>
      <c r="Q6" s="1" t="s">
        <v>94</v>
      </c>
    </row>
    <row r="7" spans="1:17" hidden="1">
      <c r="A7" s="4" t="s">
        <v>257</v>
      </c>
      <c r="B7" s="5" t="s">
        <v>81</v>
      </c>
      <c r="C7" s="6">
        <v>7</v>
      </c>
      <c r="D7" s="6" t="str">
        <f t="shared" si="0"/>
        <v>A2</v>
      </c>
      <c r="E7" s="5" t="s">
        <v>95</v>
      </c>
      <c r="F7" s="5" t="s">
        <v>96</v>
      </c>
      <c r="G7" s="14" t="str">
        <f t="shared" si="1"/>
        <v>NON BANK</v>
      </c>
      <c r="H7" s="6">
        <v>41.182700422692001</v>
      </c>
      <c r="I7" s="10">
        <v>3.3</v>
      </c>
      <c r="J7" s="10" t="str">
        <f t="shared" si="2"/>
        <v>3 - 4</v>
      </c>
      <c r="K7" s="9">
        <v>39976</v>
      </c>
      <c r="L7" s="10">
        <v>0.28689254450000001</v>
      </c>
      <c r="M7" s="7">
        <v>896554.51310255495</v>
      </c>
      <c r="N7" s="7">
        <f t="shared" si="3"/>
        <v>36922535.925715014</v>
      </c>
      <c r="P7" s="1">
        <v>9</v>
      </c>
      <c r="Q7" s="1" t="s">
        <v>97</v>
      </c>
    </row>
    <row r="8" spans="1:17" hidden="1">
      <c r="A8" s="4" t="s">
        <v>237</v>
      </c>
      <c r="B8" s="5" t="s">
        <v>81</v>
      </c>
      <c r="C8" s="6">
        <v>7</v>
      </c>
      <c r="D8" s="6" t="str">
        <f t="shared" si="0"/>
        <v>A2</v>
      </c>
      <c r="E8" s="5" t="s">
        <v>95</v>
      </c>
      <c r="F8" s="5" t="s">
        <v>96</v>
      </c>
      <c r="G8" s="14" t="str">
        <f t="shared" si="1"/>
        <v>NON BANK</v>
      </c>
      <c r="H8" s="6">
        <v>31.518078287335999</v>
      </c>
      <c r="I8" s="10">
        <v>4.0999999999999996</v>
      </c>
      <c r="J8" s="10" t="str">
        <f t="shared" si="2"/>
        <v>4 - 5</v>
      </c>
      <c r="K8" s="9">
        <v>40283</v>
      </c>
      <c r="L8" s="10">
        <v>0.25101479370000002</v>
      </c>
      <c r="M8" s="7">
        <v>750000</v>
      </c>
      <c r="N8" s="7">
        <f t="shared" si="3"/>
        <v>23638558.715502001</v>
      </c>
      <c r="P8" s="1">
        <v>10</v>
      </c>
      <c r="Q8" s="1" t="s">
        <v>91</v>
      </c>
    </row>
    <row r="9" spans="1:17" hidden="1">
      <c r="A9" s="4" t="s">
        <v>238</v>
      </c>
      <c r="B9" s="5" t="s">
        <v>81</v>
      </c>
      <c r="C9" s="6">
        <v>7</v>
      </c>
      <c r="D9" s="6" t="str">
        <f t="shared" si="0"/>
        <v>A2</v>
      </c>
      <c r="E9" s="5" t="s">
        <v>95</v>
      </c>
      <c r="F9" s="5" t="s">
        <v>96</v>
      </c>
      <c r="G9" s="14" t="str">
        <f t="shared" si="1"/>
        <v>NON BANK</v>
      </c>
      <c r="H9" s="6">
        <v>18.792723257281999</v>
      </c>
      <c r="I9" s="10">
        <v>3</v>
      </c>
      <c r="J9" s="10" t="str">
        <f t="shared" si="2"/>
        <v>6 - 7</v>
      </c>
      <c r="K9" s="9">
        <v>41170</v>
      </c>
      <c r="L9" s="10">
        <v>0.20132784570000001</v>
      </c>
      <c r="M9" s="7">
        <v>750000</v>
      </c>
      <c r="N9" s="7">
        <f t="shared" si="3"/>
        <v>14094542.442961499</v>
      </c>
      <c r="P9" s="1">
        <v>11</v>
      </c>
      <c r="Q9" s="1" t="s">
        <v>101</v>
      </c>
    </row>
    <row r="10" spans="1:17" hidden="1">
      <c r="A10" s="4" t="s">
        <v>232</v>
      </c>
      <c r="B10" s="5" t="s">
        <v>81</v>
      </c>
      <c r="C10" s="6">
        <v>7</v>
      </c>
      <c r="D10" s="6" t="str">
        <f t="shared" si="0"/>
        <v>A2</v>
      </c>
      <c r="E10" s="5" t="s">
        <v>95</v>
      </c>
      <c r="F10" s="5" t="s">
        <v>96</v>
      </c>
      <c r="G10" s="14" t="str">
        <f t="shared" si="1"/>
        <v>NON BANK</v>
      </c>
      <c r="H10" s="6">
        <v>30.850876231070998</v>
      </c>
      <c r="I10" s="10">
        <v>5.7</v>
      </c>
      <c r="J10" s="10" t="str">
        <f t="shared" si="2"/>
        <v>5 - 6</v>
      </c>
      <c r="K10" s="9">
        <v>41170</v>
      </c>
      <c r="L10" s="10">
        <v>0.2726143264</v>
      </c>
      <c r="M10" s="7">
        <v>750000</v>
      </c>
      <c r="N10" s="7">
        <f t="shared" si="3"/>
        <v>23138157.17330325</v>
      </c>
    </row>
    <row r="11" spans="1:17">
      <c r="A11" s="4" t="s">
        <v>213</v>
      </c>
      <c r="B11" s="5" t="s">
        <v>8</v>
      </c>
      <c r="C11" s="6">
        <v>7</v>
      </c>
      <c r="D11" s="6" t="str">
        <f t="shared" si="0"/>
        <v>A2</v>
      </c>
      <c r="E11" s="5" t="s">
        <v>92</v>
      </c>
      <c r="F11" s="5" t="s">
        <v>111</v>
      </c>
      <c r="G11" s="14" t="str">
        <f t="shared" si="1"/>
        <v>BANKING</v>
      </c>
      <c r="H11" s="6">
        <v>55.003317302300999</v>
      </c>
      <c r="I11" s="10">
        <v>4.9000000000000004</v>
      </c>
      <c r="J11" s="10" t="str">
        <f t="shared" si="2"/>
        <v>4 - 5</v>
      </c>
      <c r="K11" s="9">
        <v>40946</v>
      </c>
      <c r="L11" s="10">
        <v>0.20186131979999999</v>
      </c>
      <c r="M11" s="7">
        <v>1250000</v>
      </c>
      <c r="N11" s="7">
        <f t="shared" si="3"/>
        <v>68754146.627876252</v>
      </c>
    </row>
    <row r="12" spans="1:17" hidden="1">
      <c r="A12" s="4" t="s">
        <v>258</v>
      </c>
      <c r="B12" s="5" t="s">
        <v>8</v>
      </c>
      <c r="C12" s="6">
        <v>7</v>
      </c>
      <c r="D12" s="6" t="str">
        <f t="shared" si="0"/>
        <v>A2</v>
      </c>
      <c r="E12" s="5" t="s">
        <v>92</v>
      </c>
      <c r="F12" s="5" t="s">
        <v>111</v>
      </c>
      <c r="G12" s="14" t="str">
        <f t="shared" si="1"/>
        <v>BANKING</v>
      </c>
      <c r="H12" s="6">
        <v>45.818963883655996</v>
      </c>
      <c r="I12" s="10">
        <v>3.6</v>
      </c>
      <c r="J12" s="10" t="str">
        <f t="shared" si="2"/>
        <v>3 - 4</v>
      </c>
      <c r="K12" s="9">
        <v>41193</v>
      </c>
      <c r="L12" s="10">
        <v>0.2200869754</v>
      </c>
      <c r="M12" s="7">
        <v>1250000</v>
      </c>
      <c r="N12" s="7">
        <f t="shared" si="3"/>
        <v>57273704.854569994</v>
      </c>
    </row>
    <row r="13" spans="1:17" hidden="1">
      <c r="A13" s="4" t="s">
        <v>90</v>
      </c>
      <c r="B13" s="5" t="s">
        <v>70</v>
      </c>
      <c r="C13" s="6">
        <v>11</v>
      </c>
      <c r="D13" s="6" t="str">
        <f t="shared" si="0"/>
        <v>BAA3</v>
      </c>
      <c r="E13" s="5" t="s">
        <v>95</v>
      </c>
      <c r="F13" s="5" t="s">
        <v>112</v>
      </c>
      <c r="G13" s="14" t="str">
        <f t="shared" si="1"/>
        <v>NON BANK</v>
      </c>
      <c r="H13" s="6">
        <v>77.815710873021004</v>
      </c>
      <c r="I13" s="10">
        <v>3.2</v>
      </c>
      <c r="J13" s="10" t="str">
        <f t="shared" si="2"/>
        <v>3 - 4</v>
      </c>
      <c r="K13" s="9">
        <v>41071</v>
      </c>
      <c r="L13" s="10">
        <v>0.36840513050000001</v>
      </c>
      <c r="M13" s="7">
        <v>700000</v>
      </c>
      <c r="N13" s="7">
        <f t="shared" si="3"/>
        <v>54470997.611114703</v>
      </c>
    </row>
    <row r="14" spans="1:17" hidden="1">
      <c r="A14" s="4" t="s">
        <v>221</v>
      </c>
      <c r="B14" s="5" t="s">
        <v>46</v>
      </c>
      <c r="C14" s="6">
        <v>8</v>
      </c>
      <c r="D14" s="6" t="str">
        <f t="shared" si="0"/>
        <v>A3</v>
      </c>
      <c r="E14" s="5" t="s">
        <v>92</v>
      </c>
      <c r="F14" s="5" t="s">
        <v>114</v>
      </c>
      <c r="G14" s="14" t="str">
        <f t="shared" si="1"/>
        <v>NON BANK</v>
      </c>
      <c r="H14" s="6">
        <v>44.986601302616997</v>
      </c>
      <c r="I14" s="10">
        <v>3.3</v>
      </c>
      <c r="J14" s="10" t="str">
        <f t="shared" si="2"/>
        <v>3 - 4</v>
      </c>
      <c r="K14" s="9">
        <v>41101</v>
      </c>
      <c r="L14" s="10">
        <v>0.44565256650000001</v>
      </c>
      <c r="M14" s="7">
        <v>500000</v>
      </c>
      <c r="N14" s="7">
        <f t="shared" si="3"/>
        <v>22493300.651308499</v>
      </c>
    </row>
    <row r="15" spans="1:17" hidden="1">
      <c r="A15" s="4" t="s">
        <v>176</v>
      </c>
      <c r="B15" s="5" t="s">
        <v>66</v>
      </c>
      <c r="C15" s="6">
        <v>10</v>
      </c>
      <c r="D15" s="6" t="str">
        <f t="shared" si="0"/>
        <v>BAA2</v>
      </c>
      <c r="E15" s="5" t="s">
        <v>95</v>
      </c>
      <c r="F15" s="5" t="s">
        <v>96</v>
      </c>
      <c r="G15" s="14" t="str">
        <f t="shared" si="1"/>
        <v>NON BANK</v>
      </c>
      <c r="H15" s="6">
        <v>70.561670355296002</v>
      </c>
      <c r="I15" s="10">
        <v>3</v>
      </c>
      <c r="J15" s="10" t="str">
        <f t="shared" si="2"/>
        <v>6 - 7</v>
      </c>
      <c r="K15" s="9">
        <v>37231</v>
      </c>
      <c r="L15" s="10">
        <v>0.46038912729999998</v>
      </c>
      <c r="M15" s="7">
        <v>298849.11355548399</v>
      </c>
      <c r="N15" s="7">
        <f t="shared" si="3"/>
        <v>21087292.636674482</v>
      </c>
    </row>
    <row r="16" spans="1:17" hidden="1">
      <c r="A16" s="4" t="s">
        <v>210</v>
      </c>
      <c r="B16" s="5" t="s">
        <v>61</v>
      </c>
      <c r="C16" s="6">
        <v>9</v>
      </c>
      <c r="D16" s="6" t="str">
        <f t="shared" si="0"/>
        <v>BAA1</v>
      </c>
      <c r="E16" s="5" t="s">
        <v>95</v>
      </c>
      <c r="F16" s="5" t="s">
        <v>106</v>
      </c>
      <c r="G16" s="14" t="str">
        <f t="shared" si="1"/>
        <v>NON BANK</v>
      </c>
      <c r="H16" s="6">
        <v>49.686369846475003</v>
      </c>
      <c r="I16" s="10">
        <v>4.7</v>
      </c>
      <c r="J16" s="10" t="str">
        <f t="shared" si="2"/>
        <v>4 - 5</v>
      </c>
      <c r="K16" s="9">
        <v>40885</v>
      </c>
      <c r="L16" s="10">
        <v>0.24406182600000001</v>
      </c>
      <c r="M16" s="7">
        <v>800000</v>
      </c>
      <c r="N16" s="7">
        <f t="shared" si="3"/>
        <v>39749095.877180003</v>
      </c>
    </row>
    <row r="17" spans="1:14" hidden="1">
      <c r="A17" s="4" t="s">
        <v>259</v>
      </c>
      <c r="B17" s="5" t="s">
        <v>60</v>
      </c>
      <c r="C17" s="6">
        <v>11</v>
      </c>
      <c r="D17" s="6" t="str">
        <f t="shared" si="0"/>
        <v>BAA3</v>
      </c>
      <c r="E17" s="5" t="s">
        <v>95</v>
      </c>
      <c r="F17" s="5" t="s">
        <v>113</v>
      </c>
      <c r="G17" s="14" t="str">
        <f t="shared" si="1"/>
        <v>NON BANK</v>
      </c>
      <c r="H17" s="6">
        <v>167.90008757307601</v>
      </c>
      <c r="I17" s="10">
        <v>6</v>
      </c>
      <c r="J17" s="10" t="str">
        <f t="shared" si="2"/>
        <v>6 - 7</v>
      </c>
      <c r="K17" s="9">
        <v>40247</v>
      </c>
      <c r="L17" s="10">
        <v>0.3367713383</v>
      </c>
      <c r="M17" s="7">
        <v>750000</v>
      </c>
      <c r="N17" s="7">
        <f t="shared" si="3"/>
        <v>125925065.67980701</v>
      </c>
    </row>
    <row r="18" spans="1:14" hidden="1">
      <c r="A18" s="4" t="s">
        <v>260</v>
      </c>
      <c r="B18" s="5" t="s">
        <v>60</v>
      </c>
      <c r="C18" s="6">
        <v>11</v>
      </c>
      <c r="D18" s="6" t="str">
        <f t="shared" si="0"/>
        <v>BAA3</v>
      </c>
      <c r="E18" s="5" t="s">
        <v>95</v>
      </c>
      <c r="F18" s="5" t="s">
        <v>113</v>
      </c>
      <c r="G18" s="14" t="str">
        <f t="shared" si="1"/>
        <v>NON BANK</v>
      </c>
      <c r="H18" s="6">
        <v>141.79594797622599</v>
      </c>
      <c r="I18" s="10">
        <v>4.5</v>
      </c>
      <c r="J18" s="10" t="str">
        <f t="shared" si="2"/>
        <v>4 - 5</v>
      </c>
      <c r="K18" s="9">
        <v>40449</v>
      </c>
      <c r="L18" s="10">
        <v>0.22067377960000001</v>
      </c>
      <c r="M18" s="7">
        <v>500000</v>
      </c>
      <c r="N18" s="7">
        <f t="shared" si="3"/>
        <v>70897973.988113001</v>
      </c>
    </row>
    <row r="19" spans="1:14" hidden="1">
      <c r="A19" s="4" t="s">
        <v>261</v>
      </c>
      <c r="B19" s="5" t="s">
        <v>60</v>
      </c>
      <c r="C19" s="6">
        <v>11</v>
      </c>
      <c r="D19" s="6" t="str">
        <f t="shared" si="0"/>
        <v>BAA3</v>
      </c>
      <c r="E19" s="5" t="s">
        <v>95</v>
      </c>
      <c r="F19" s="5" t="s">
        <v>113</v>
      </c>
      <c r="G19" s="14" t="str">
        <f t="shared" si="1"/>
        <v>NON BANK</v>
      </c>
      <c r="H19" s="6">
        <v>110.20188474917801</v>
      </c>
      <c r="I19" s="10">
        <v>3.6</v>
      </c>
      <c r="J19" s="10" t="str">
        <f t="shared" si="2"/>
        <v>3 - 4</v>
      </c>
      <c r="K19" s="9">
        <v>41186</v>
      </c>
      <c r="L19" s="10">
        <v>0.39578567250000002</v>
      </c>
      <c r="M19" s="7">
        <v>350000</v>
      </c>
      <c r="N19" s="7">
        <f t="shared" si="3"/>
        <v>38570659.662212305</v>
      </c>
    </row>
    <row r="20" spans="1:14" hidden="1">
      <c r="A20" s="4" t="s">
        <v>194</v>
      </c>
      <c r="B20" s="5" t="s">
        <v>105</v>
      </c>
      <c r="C20" s="6">
        <v>5</v>
      </c>
      <c r="D20" s="6" t="e">
        <f t="shared" si="0"/>
        <v>#N/A</v>
      </c>
      <c r="E20" s="5" t="s">
        <v>92</v>
      </c>
      <c r="F20" s="5" t="s">
        <v>114</v>
      </c>
      <c r="G20" s="14" t="str">
        <f t="shared" si="1"/>
        <v>NON BANK</v>
      </c>
      <c r="H20" s="6">
        <v>38.838240386043999</v>
      </c>
      <c r="I20" s="10">
        <v>5.3</v>
      </c>
      <c r="J20" s="10" t="str">
        <f t="shared" si="2"/>
        <v>5 - 6</v>
      </c>
      <c r="K20" s="9">
        <v>40009</v>
      </c>
      <c r="L20" s="10">
        <v>0.26001139249999999</v>
      </c>
      <c r="M20" s="7">
        <v>1500000</v>
      </c>
      <c r="N20" s="7">
        <f t="shared" si="3"/>
        <v>58257360.579066001</v>
      </c>
    </row>
    <row r="21" spans="1:14" hidden="1">
      <c r="A21" s="4" t="s">
        <v>262</v>
      </c>
      <c r="B21" s="5" t="s">
        <v>64</v>
      </c>
      <c r="C21" s="6">
        <v>9</v>
      </c>
      <c r="D21" s="6" t="str">
        <f t="shared" si="0"/>
        <v>BAA1</v>
      </c>
      <c r="E21" s="5" t="s">
        <v>95</v>
      </c>
      <c r="F21" s="5" t="s">
        <v>134</v>
      </c>
      <c r="G21" s="14" t="str">
        <f t="shared" si="1"/>
        <v>NON BANK</v>
      </c>
      <c r="H21" s="6">
        <v>64.585183809274994</v>
      </c>
      <c r="I21" s="10">
        <v>3.5</v>
      </c>
      <c r="J21" s="10" t="str">
        <f t="shared" si="2"/>
        <v>3 - 4</v>
      </c>
      <c r="K21" s="9">
        <v>40430</v>
      </c>
      <c r="L21" s="10">
        <v>0.2252364945</v>
      </c>
      <c r="M21" s="7">
        <v>1000000</v>
      </c>
      <c r="N21" s="7">
        <f t="shared" si="3"/>
        <v>64585183.809274994</v>
      </c>
    </row>
    <row r="22" spans="1:14">
      <c r="A22" s="4" t="s">
        <v>263</v>
      </c>
      <c r="B22" s="5" t="s">
        <v>64</v>
      </c>
      <c r="C22" s="6">
        <v>9</v>
      </c>
      <c r="D22" s="6" t="str">
        <f t="shared" si="0"/>
        <v>BAA1</v>
      </c>
      <c r="E22" s="5" t="s">
        <v>95</v>
      </c>
      <c r="F22" s="5" t="s">
        <v>134</v>
      </c>
      <c r="G22" s="14" t="str">
        <f t="shared" si="1"/>
        <v>NON BANK</v>
      </c>
      <c r="H22" s="6">
        <v>75.668846090798993</v>
      </c>
      <c r="I22" s="10">
        <v>4.9000000000000004</v>
      </c>
      <c r="J22" s="10" t="str">
        <f t="shared" si="2"/>
        <v>4 - 5</v>
      </c>
      <c r="K22" s="9">
        <v>40941</v>
      </c>
      <c r="L22" s="10">
        <v>0.33544979139999997</v>
      </c>
      <c r="M22" s="7">
        <v>1000000</v>
      </c>
      <c r="N22" s="7">
        <f t="shared" si="3"/>
        <v>75668846.090798989</v>
      </c>
    </row>
    <row r="23" spans="1:14" hidden="1">
      <c r="A23" s="4" t="s">
        <v>227</v>
      </c>
      <c r="B23" s="5" t="s">
        <v>64</v>
      </c>
      <c r="C23" s="6">
        <v>9</v>
      </c>
      <c r="D23" s="6" t="str">
        <f t="shared" si="0"/>
        <v>BAA1</v>
      </c>
      <c r="E23" s="5" t="s">
        <v>95</v>
      </c>
      <c r="F23" s="5" t="s">
        <v>134</v>
      </c>
      <c r="G23" s="14" t="str">
        <f t="shared" si="1"/>
        <v>NON BANK</v>
      </c>
      <c r="H23" s="6">
        <v>82.932009411991999</v>
      </c>
      <c r="I23" s="10">
        <v>6</v>
      </c>
      <c r="J23" s="10" t="str">
        <f t="shared" si="2"/>
        <v>6 - 7</v>
      </c>
      <c r="K23" s="9">
        <v>41159</v>
      </c>
      <c r="L23" s="10">
        <v>0.32149075529999999</v>
      </c>
      <c r="M23" s="7">
        <v>750000</v>
      </c>
      <c r="N23" s="7">
        <f t="shared" si="3"/>
        <v>62199007.058994003</v>
      </c>
    </row>
    <row r="24" spans="1:14" hidden="1">
      <c r="A24" s="4" t="s">
        <v>148</v>
      </c>
      <c r="B24" s="5" t="s">
        <v>21</v>
      </c>
      <c r="C24" s="6">
        <v>7</v>
      </c>
      <c r="D24" s="6" t="str">
        <f t="shared" si="0"/>
        <v>A2</v>
      </c>
      <c r="E24" s="5" t="s">
        <v>95</v>
      </c>
      <c r="F24" s="5" t="s">
        <v>96</v>
      </c>
      <c r="G24" s="14" t="str">
        <f t="shared" si="1"/>
        <v>NON BANK</v>
      </c>
      <c r="H24" s="6">
        <v>40.563815598601003</v>
      </c>
      <c r="I24" s="10">
        <v>5.0999999999999996</v>
      </c>
      <c r="J24" s="10" t="str">
        <f t="shared" si="2"/>
        <v>5 - 6</v>
      </c>
      <c r="K24" s="9">
        <v>39904</v>
      </c>
      <c r="L24" s="10">
        <v>0.27297901759999998</v>
      </c>
      <c r="M24" s="7">
        <v>500000</v>
      </c>
      <c r="N24" s="7">
        <f t="shared" si="3"/>
        <v>20281907.799300503</v>
      </c>
    </row>
    <row r="25" spans="1:14" hidden="1">
      <c r="A25" s="4" t="s">
        <v>264</v>
      </c>
      <c r="B25" s="5" t="s">
        <v>21</v>
      </c>
      <c r="C25" s="6">
        <v>7</v>
      </c>
      <c r="D25" s="6" t="str">
        <f t="shared" si="0"/>
        <v>A2</v>
      </c>
      <c r="E25" s="5" t="s">
        <v>95</v>
      </c>
      <c r="F25" s="5" t="s">
        <v>96</v>
      </c>
      <c r="G25" s="14" t="str">
        <f t="shared" si="1"/>
        <v>NON BANK</v>
      </c>
      <c r="H25" s="6">
        <v>28.483446179001</v>
      </c>
      <c r="I25" s="10">
        <v>3.7</v>
      </c>
      <c r="J25" s="10" t="str">
        <f t="shared" si="2"/>
        <v>3 - 4</v>
      </c>
      <c r="K25" s="9">
        <v>40491</v>
      </c>
      <c r="L25" s="10">
        <v>0.33210708169999997</v>
      </c>
      <c r="M25" s="7">
        <v>500000</v>
      </c>
      <c r="N25" s="7">
        <f t="shared" si="3"/>
        <v>14241723.0895005</v>
      </c>
    </row>
    <row r="26" spans="1:14" hidden="1">
      <c r="A26" s="4" t="s">
        <v>265</v>
      </c>
      <c r="B26" s="5" t="s">
        <v>21</v>
      </c>
      <c r="C26" s="6">
        <v>7</v>
      </c>
      <c r="D26" s="6" t="str">
        <f t="shared" si="0"/>
        <v>A2</v>
      </c>
      <c r="E26" s="5" t="s">
        <v>95</v>
      </c>
      <c r="F26" s="5" t="s">
        <v>96</v>
      </c>
      <c r="G26" s="14" t="str">
        <f t="shared" si="1"/>
        <v>NON BANK</v>
      </c>
      <c r="H26" s="6">
        <v>35.27005627178</v>
      </c>
      <c r="I26" s="10">
        <v>4.5999999999999996</v>
      </c>
      <c r="J26" s="10" t="str">
        <f t="shared" si="2"/>
        <v>4 - 5</v>
      </c>
      <c r="K26" s="9">
        <v>40703</v>
      </c>
      <c r="L26" s="10">
        <v>0.25345152389999998</v>
      </c>
      <c r="M26" s="7">
        <v>750000</v>
      </c>
      <c r="N26" s="7">
        <f t="shared" si="3"/>
        <v>26452542.203834999</v>
      </c>
    </row>
    <row r="27" spans="1:14" hidden="1">
      <c r="A27" s="4" t="s">
        <v>115</v>
      </c>
      <c r="B27" s="5" t="s">
        <v>9</v>
      </c>
      <c r="C27" s="6">
        <v>7</v>
      </c>
      <c r="D27" s="6" t="str">
        <f t="shared" si="0"/>
        <v>A2</v>
      </c>
      <c r="E27" s="5" t="s">
        <v>92</v>
      </c>
      <c r="F27" s="5" t="s">
        <v>111</v>
      </c>
      <c r="G27" s="14" t="str">
        <f t="shared" si="1"/>
        <v>BANKING</v>
      </c>
      <c r="H27" s="6">
        <v>49.778815120704998</v>
      </c>
      <c r="I27" s="10">
        <v>5.4</v>
      </c>
      <c r="J27" s="10" t="str">
        <f t="shared" si="2"/>
        <v>5 - 6</v>
      </c>
      <c r="K27" s="9">
        <v>40031</v>
      </c>
      <c r="L27" s="10">
        <v>0.20762920609999999</v>
      </c>
      <c r="M27" s="7">
        <v>1482885</v>
      </c>
      <c r="N27" s="7">
        <f t="shared" si="3"/>
        <v>73816258.260266632</v>
      </c>
    </row>
    <row r="28" spans="1:14" hidden="1">
      <c r="A28" s="4" t="s">
        <v>266</v>
      </c>
      <c r="B28" s="5" t="s">
        <v>9</v>
      </c>
      <c r="C28" s="6">
        <v>3</v>
      </c>
      <c r="D28" s="6" t="e">
        <f t="shared" si="0"/>
        <v>#N/A</v>
      </c>
      <c r="E28" s="5" t="s">
        <v>92</v>
      </c>
      <c r="F28" s="5" t="s">
        <v>111</v>
      </c>
      <c r="G28" s="14" t="str">
        <f t="shared" si="1"/>
        <v>BANKING</v>
      </c>
      <c r="H28" s="6">
        <v>-4.8075227343479998</v>
      </c>
      <c r="I28" s="10">
        <v>3</v>
      </c>
      <c r="J28" s="10" t="str">
        <f t="shared" si="2"/>
        <v>6 - 7</v>
      </c>
      <c r="K28" s="9">
        <v>40996</v>
      </c>
      <c r="L28" s="10">
        <v>0.58841422489999995</v>
      </c>
      <c r="M28" s="7">
        <v>1793109.0262051099</v>
      </c>
      <c r="N28" s="7">
        <f t="shared" si="3"/>
        <v>-8620412.408645669</v>
      </c>
    </row>
    <row r="29" spans="1:14" hidden="1">
      <c r="A29" s="4" t="s">
        <v>268</v>
      </c>
      <c r="B29" s="5" t="s">
        <v>59</v>
      </c>
      <c r="C29" s="6">
        <v>6</v>
      </c>
      <c r="D29" s="6" t="str">
        <f t="shared" si="0"/>
        <v>A1</v>
      </c>
      <c r="E29" s="5" t="s">
        <v>95</v>
      </c>
      <c r="F29" s="5" t="s">
        <v>106</v>
      </c>
      <c r="G29" s="14" t="str">
        <f t="shared" si="1"/>
        <v>NON BANK</v>
      </c>
      <c r="H29" s="6">
        <v>36.777611279246997</v>
      </c>
      <c r="I29" s="10">
        <v>4.3</v>
      </c>
      <c r="J29" s="10" t="str">
        <f t="shared" si="2"/>
        <v>4 - 5</v>
      </c>
      <c r="K29" s="9">
        <v>37777</v>
      </c>
      <c r="L29" s="10">
        <v>0.68520862800000004</v>
      </c>
      <c r="M29" s="7">
        <v>477000</v>
      </c>
      <c r="N29" s="7">
        <f t="shared" si="3"/>
        <v>17542920.580200817</v>
      </c>
    </row>
    <row r="30" spans="1:14" hidden="1">
      <c r="A30" s="4" t="s">
        <v>269</v>
      </c>
      <c r="B30" s="5" t="s">
        <v>59</v>
      </c>
      <c r="C30" s="6">
        <v>6</v>
      </c>
      <c r="D30" s="6" t="str">
        <f t="shared" si="0"/>
        <v>A1</v>
      </c>
      <c r="E30" s="5" t="s">
        <v>95</v>
      </c>
      <c r="F30" s="5" t="s">
        <v>106</v>
      </c>
      <c r="G30" s="14" t="str">
        <f t="shared" si="1"/>
        <v>NON BANK</v>
      </c>
      <c r="H30" s="6">
        <v>23.176520923710999</v>
      </c>
      <c r="I30" s="10">
        <v>3</v>
      </c>
      <c r="J30" s="10" t="str">
        <f t="shared" si="2"/>
        <v>6 - 7</v>
      </c>
      <c r="K30" s="9">
        <v>39896</v>
      </c>
      <c r="L30" s="10">
        <v>0.30212362780000002</v>
      </c>
      <c r="M30" s="7">
        <v>478162.40698803001</v>
      </c>
      <c r="N30" s="7">
        <f t="shared" si="3"/>
        <v>11082141.030490093</v>
      </c>
    </row>
    <row r="31" spans="1:14" hidden="1">
      <c r="A31" s="4" t="s">
        <v>270</v>
      </c>
      <c r="B31" s="5" t="s">
        <v>59</v>
      </c>
      <c r="C31" s="6">
        <v>6</v>
      </c>
      <c r="D31" s="6" t="str">
        <f t="shared" si="0"/>
        <v>A1</v>
      </c>
      <c r="E31" s="5" t="s">
        <v>95</v>
      </c>
      <c r="F31" s="5" t="s">
        <v>106</v>
      </c>
      <c r="G31" s="14" t="str">
        <f t="shared" si="1"/>
        <v>NON BANK</v>
      </c>
      <c r="H31" s="6">
        <v>26.089548575714002</v>
      </c>
      <c r="I31" s="10">
        <v>3.3</v>
      </c>
      <c r="J31" s="10" t="str">
        <f t="shared" si="2"/>
        <v>3 - 4</v>
      </c>
      <c r="K31" s="9">
        <v>39990</v>
      </c>
      <c r="L31" s="10">
        <v>0.46190642230000001</v>
      </c>
      <c r="M31" s="7">
        <v>300000</v>
      </c>
      <c r="N31" s="7">
        <f t="shared" si="3"/>
        <v>7826864.5727142002</v>
      </c>
    </row>
    <row r="32" spans="1:14" hidden="1">
      <c r="A32" s="4" t="s">
        <v>271</v>
      </c>
      <c r="B32" s="5" t="s">
        <v>59</v>
      </c>
      <c r="C32" s="6">
        <v>6</v>
      </c>
      <c r="D32" s="6" t="str">
        <f t="shared" si="0"/>
        <v>A1</v>
      </c>
      <c r="E32" s="5" t="s">
        <v>95</v>
      </c>
      <c r="F32" s="5" t="s">
        <v>106</v>
      </c>
      <c r="G32" s="14" t="str">
        <f t="shared" si="1"/>
        <v>NON BANK</v>
      </c>
      <c r="H32" s="6">
        <v>10.672480591058999</v>
      </c>
      <c r="I32" s="10">
        <v>4.5</v>
      </c>
      <c r="J32" s="10" t="str">
        <f t="shared" si="2"/>
        <v>4 - 5</v>
      </c>
      <c r="K32" s="9">
        <v>41176</v>
      </c>
      <c r="L32" s="10">
        <v>0.21551076320000001</v>
      </c>
      <c r="M32" s="7">
        <v>1000000</v>
      </c>
      <c r="N32" s="7">
        <f t="shared" si="3"/>
        <v>10672480.591058999</v>
      </c>
    </row>
    <row r="33" spans="1:14" hidden="1">
      <c r="A33" s="4" t="s">
        <v>272</v>
      </c>
      <c r="B33" s="5" t="s">
        <v>59</v>
      </c>
      <c r="C33" s="6">
        <v>6</v>
      </c>
      <c r="D33" s="6" t="str">
        <f t="shared" si="0"/>
        <v>A1</v>
      </c>
      <c r="E33" s="5" t="s">
        <v>95</v>
      </c>
      <c r="F33" s="5" t="s">
        <v>106</v>
      </c>
      <c r="G33" s="14" t="str">
        <f t="shared" si="1"/>
        <v>NON BANK</v>
      </c>
      <c r="H33" s="6">
        <v>30.855636147546999</v>
      </c>
      <c r="I33" s="10">
        <v>6.9</v>
      </c>
      <c r="J33" s="10" t="str">
        <f t="shared" si="2"/>
        <v>6 - 7</v>
      </c>
      <c r="K33" s="9">
        <v>41302</v>
      </c>
      <c r="L33" s="10">
        <v>0.25353431269999999</v>
      </c>
      <c r="M33" s="7">
        <v>700000</v>
      </c>
      <c r="N33" s="7">
        <f t="shared" si="3"/>
        <v>21598945.303282898</v>
      </c>
    </row>
    <row r="34" spans="1:14" hidden="1">
      <c r="A34" s="4" t="s">
        <v>179</v>
      </c>
      <c r="B34" s="5" t="s">
        <v>24</v>
      </c>
      <c r="C34" s="6">
        <v>8</v>
      </c>
      <c r="D34" s="6" t="str">
        <f t="shared" si="0"/>
        <v>A3</v>
      </c>
      <c r="E34" s="5" t="s">
        <v>95</v>
      </c>
      <c r="F34" s="5" t="s">
        <v>96</v>
      </c>
      <c r="G34" s="14" t="str">
        <f t="shared" si="1"/>
        <v>NON BANK</v>
      </c>
      <c r="H34" s="6">
        <v>74.536177963819</v>
      </c>
      <c r="I34" s="10">
        <v>5.7</v>
      </c>
      <c r="J34" s="10" t="str">
        <f t="shared" si="2"/>
        <v>5 - 6</v>
      </c>
      <c r="K34" s="9">
        <v>37959</v>
      </c>
      <c r="L34" s="10">
        <v>0.25249050789999999</v>
      </c>
      <c r="M34" s="7">
        <v>597703.00873503694</v>
      </c>
      <c r="N34" s="7">
        <f t="shared" si="3"/>
        <v>44550497.828584775</v>
      </c>
    </row>
    <row r="35" spans="1:14" hidden="1">
      <c r="A35" s="4" t="s">
        <v>273</v>
      </c>
      <c r="B35" s="5" t="s">
        <v>24</v>
      </c>
      <c r="C35" s="6">
        <v>8</v>
      </c>
      <c r="D35" s="6" t="str">
        <f t="shared" si="0"/>
        <v>A3</v>
      </c>
      <c r="E35" s="5" t="s">
        <v>95</v>
      </c>
      <c r="F35" s="5" t="s">
        <v>96</v>
      </c>
      <c r="G35" s="14" t="str">
        <f t="shared" si="1"/>
        <v>NON BANK</v>
      </c>
      <c r="H35" s="6">
        <v>39.949826880577</v>
      </c>
      <c r="I35" s="10">
        <v>3.3</v>
      </c>
      <c r="J35" s="10" t="str">
        <f t="shared" si="2"/>
        <v>3 - 4</v>
      </c>
      <c r="K35" s="9">
        <v>39253</v>
      </c>
      <c r="L35" s="10">
        <v>0.18619475890000001</v>
      </c>
      <c r="M35" s="7">
        <v>1250000</v>
      </c>
      <c r="N35" s="7">
        <f t="shared" si="3"/>
        <v>49937283.600721247</v>
      </c>
    </row>
    <row r="36" spans="1:14" hidden="1">
      <c r="A36" s="4" t="s">
        <v>274</v>
      </c>
      <c r="B36" s="5" t="s">
        <v>24</v>
      </c>
      <c r="C36" s="6">
        <v>8</v>
      </c>
      <c r="D36" s="6" t="str">
        <f t="shared" ref="D36:D67" si="4">VLOOKUP(C36,$P$3:$Q$9,2)</f>
        <v>A3</v>
      </c>
      <c r="E36" s="5" t="s">
        <v>95</v>
      </c>
      <c r="F36" s="5" t="s">
        <v>96</v>
      </c>
      <c r="G36" s="14" t="str">
        <f t="shared" si="1"/>
        <v>NON BANK</v>
      </c>
      <c r="H36" s="6">
        <v>67.852662527448999</v>
      </c>
      <c r="I36" s="10">
        <v>6.9</v>
      </c>
      <c r="J36" s="10" t="str">
        <f t="shared" si="2"/>
        <v>6 - 7</v>
      </c>
      <c r="K36" s="9">
        <v>40130</v>
      </c>
      <c r="L36" s="10">
        <v>0.36292762560000003</v>
      </c>
      <c r="M36" s="7">
        <v>650000</v>
      </c>
      <c r="N36" s="7">
        <f t="shared" si="3"/>
        <v>44104230.642841846</v>
      </c>
    </row>
    <row r="37" spans="1:14" hidden="1">
      <c r="A37" s="4" t="s">
        <v>275</v>
      </c>
      <c r="B37" s="5" t="s">
        <v>24</v>
      </c>
      <c r="C37" s="6">
        <v>8</v>
      </c>
      <c r="D37" s="6" t="str">
        <f t="shared" si="4"/>
        <v>A3</v>
      </c>
      <c r="E37" s="5" t="s">
        <v>95</v>
      </c>
      <c r="F37" s="5" t="s">
        <v>96</v>
      </c>
      <c r="G37" s="14" t="str">
        <f t="shared" si="1"/>
        <v>NON BANK</v>
      </c>
      <c r="H37" s="6">
        <v>58.585542614905997</v>
      </c>
      <c r="I37" s="10">
        <v>6.3</v>
      </c>
      <c r="J37" s="10" t="str">
        <f t="shared" si="2"/>
        <v>6 - 7</v>
      </c>
      <c r="K37" s="9">
        <v>40354</v>
      </c>
      <c r="L37" s="10">
        <v>0.29691454119999999</v>
      </c>
      <c r="M37" s="7">
        <v>600000</v>
      </c>
      <c r="N37" s="7">
        <f t="shared" si="3"/>
        <v>35151325.568943597</v>
      </c>
    </row>
    <row r="38" spans="1:14" hidden="1">
      <c r="A38" s="4" t="s">
        <v>116</v>
      </c>
      <c r="B38" s="5" t="s">
        <v>58</v>
      </c>
      <c r="C38" s="6">
        <v>8</v>
      </c>
      <c r="D38" s="6" t="str">
        <f t="shared" si="4"/>
        <v>A3</v>
      </c>
      <c r="E38" s="5" t="s">
        <v>95</v>
      </c>
      <c r="F38" s="5" t="s">
        <v>106</v>
      </c>
      <c r="G38" s="14" t="str">
        <f t="shared" si="1"/>
        <v>NON BANK</v>
      </c>
      <c r="H38" s="6">
        <v>33.118214679992001</v>
      </c>
      <c r="I38" s="10">
        <v>4.2</v>
      </c>
      <c r="J38" s="10" t="str">
        <f t="shared" si="2"/>
        <v>4 - 5</v>
      </c>
      <c r="K38" s="9">
        <v>38855</v>
      </c>
      <c r="L38" s="10">
        <v>0.2237087522</v>
      </c>
      <c r="M38" s="7">
        <v>418392.10611452599</v>
      </c>
      <c r="N38" s="7">
        <f t="shared" si="3"/>
        <v>13856399.590714866</v>
      </c>
    </row>
    <row r="39" spans="1:14" hidden="1">
      <c r="A39" s="4" t="s">
        <v>118</v>
      </c>
      <c r="B39" s="5" t="s">
        <v>3</v>
      </c>
      <c r="C39" s="6">
        <v>7</v>
      </c>
      <c r="D39" s="6" t="str">
        <f t="shared" si="4"/>
        <v>A2</v>
      </c>
      <c r="E39" s="5" t="s">
        <v>95</v>
      </c>
      <c r="F39" s="5" t="s">
        <v>112</v>
      </c>
      <c r="G39" s="14" t="str">
        <f t="shared" si="1"/>
        <v>NON BANK</v>
      </c>
      <c r="H39" s="6">
        <v>29.404402856038999</v>
      </c>
      <c r="I39" s="10">
        <v>4.4000000000000004</v>
      </c>
      <c r="J39" s="10" t="str">
        <f t="shared" si="2"/>
        <v>4 - 5</v>
      </c>
      <c r="K39" s="9">
        <v>37824</v>
      </c>
      <c r="L39" s="10">
        <v>0.56480845800000001</v>
      </c>
      <c r="M39" s="7">
        <v>750000</v>
      </c>
      <c r="N39" s="7">
        <f t="shared" si="3"/>
        <v>22053302.142029248</v>
      </c>
    </row>
    <row r="40" spans="1:14" hidden="1">
      <c r="A40" s="4" t="s">
        <v>276</v>
      </c>
      <c r="B40" s="5" t="s">
        <v>3</v>
      </c>
      <c r="C40" s="6">
        <v>7</v>
      </c>
      <c r="D40" s="6" t="str">
        <f t="shared" si="4"/>
        <v>A2</v>
      </c>
      <c r="E40" s="5" t="s">
        <v>95</v>
      </c>
      <c r="F40" s="5" t="s">
        <v>112</v>
      </c>
      <c r="G40" s="14" t="str">
        <f t="shared" si="1"/>
        <v>NON BANK</v>
      </c>
      <c r="H40" s="6">
        <v>22.012869743065998</v>
      </c>
      <c r="I40" s="10">
        <v>3.5</v>
      </c>
      <c r="J40" s="10" t="str">
        <f t="shared" si="2"/>
        <v>3 - 4</v>
      </c>
      <c r="K40" s="9">
        <v>40081</v>
      </c>
      <c r="L40" s="10">
        <v>0.19331542730000001</v>
      </c>
      <c r="M40" s="7">
        <v>358621.80524102203</v>
      </c>
      <c r="N40" s="7">
        <f t="shared" si="3"/>
        <v>7894295.0857938007</v>
      </c>
    </row>
    <row r="41" spans="1:14" hidden="1">
      <c r="A41" s="4" t="s">
        <v>277</v>
      </c>
      <c r="B41" s="5" t="s">
        <v>3</v>
      </c>
      <c r="C41" s="6">
        <v>7</v>
      </c>
      <c r="D41" s="6" t="str">
        <f t="shared" si="4"/>
        <v>A2</v>
      </c>
      <c r="E41" s="5" t="s">
        <v>95</v>
      </c>
      <c r="F41" s="5" t="s">
        <v>112</v>
      </c>
      <c r="G41" s="14" t="str">
        <f t="shared" si="1"/>
        <v>NON BANK</v>
      </c>
      <c r="H41" s="6">
        <v>28.737878072026</v>
      </c>
      <c r="I41" s="10">
        <v>3.9</v>
      </c>
      <c r="J41" s="10" t="str">
        <f t="shared" si="2"/>
        <v>3 - 4</v>
      </c>
      <c r="K41" s="9">
        <v>40746</v>
      </c>
      <c r="L41" s="10">
        <v>0.1216138668</v>
      </c>
      <c r="M41" s="7">
        <v>1000000</v>
      </c>
      <c r="N41" s="7">
        <f t="shared" si="3"/>
        <v>28737878.072025999</v>
      </c>
    </row>
    <row r="42" spans="1:14" hidden="1">
      <c r="A42" s="4" t="s">
        <v>278</v>
      </c>
      <c r="B42" s="5" t="s">
        <v>3</v>
      </c>
      <c r="C42" s="6">
        <v>7</v>
      </c>
      <c r="D42" s="6" t="str">
        <f t="shared" si="4"/>
        <v>A2</v>
      </c>
      <c r="E42" s="5" t="s">
        <v>95</v>
      </c>
      <c r="F42" s="5" t="s">
        <v>112</v>
      </c>
      <c r="G42" s="14" t="str">
        <f t="shared" si="1"/>
        <v>NON BANK</v>
      </c>
      <c r="H42" s="6">
        <v>16.133473669817</v>
      </c>
      <c r="I42" s="10">
        <v>3.5</v>
      </c>
      <c r="J42" s="10" t="str">
        <f t="shared" si="2"/>
        <v>3 - 4</v>
      </c>
      <c r="K42" s="9">
        <v>40800</v>
      </c>
      <c r="L42" s="10">
        <v>0.51036513220000002</v>
      </c>
      <c r="M42" s="7">
        <v>246533.61259921399</v>
      </c>
      <c r="N42" s="7">
        <f t="shared" si="3"/>
        <v>3977443.5475942837</v>
      </c>
    </row>
    <row r="43" spans="1:14" hidden="1">
      <c r="A43" s="4" t="s">
        <v>279</v>
      </c>
      <c r="B43" s="5" t="s">
        <v>3</v>
      </c>
      <c r="C43" s="6">
        <v>7</v>
      </c>
      <c r="D43" s="6" t="str">
        <f t="shared" si="4"/>
        <v>A2</v>
      </c>
      <c r="E43" s="5" t="s">
        <v>95</v>
      </c>
      <c r="F43" s="5" t="s">
        <v>112</v>
      </c>
      <c r="G43" s="14" t="str">
        <f t="shared" si="1"/>
        <v>NON BANK</v>
      </c>
      <c r="H43" s="6">
        <v>28.889220373631002</v>
      </c>
      <c r="I43" s="10">
        <v>4.8</v>
      </c>
      <c r="J43" s="10" t="str">
        <f t="shared" si="2"/>
        <v>4 - 5</v>
      </c>
      <c r="K43" s="9">
        <v>40912</v>
      </c>
      <c r="L43" s="10">
        <v>0.1348633753</v>
      </c>
      <c r="M43" s="7">
        <v>1250000</v>
      </c>
      <c r="N43" s="7">
        <f t="shared" si="3"/>
        <v>36111525.467038751</v>
      </c>
    </row>
    <row r="44" spans="1:14" hidden="1">
      <c r="A44" s="4" t="s">
        <v>280</v>
      </c>
      <c r="B44" s="5" t="s">
        <v>3</v>
      </c>
      <c r="C44" s="6">
        <v>7</v>
      </c>
      <c r="D44" s="6" t="str">
        <f t="shared" si="4"/>
        <v>A2</v>
      </c>
      <c r="E44" s="5" t="s">
        <v>95</v>
      </c>
      <c r="F44" s="5" t="s">
        <v>112</v>
      </c>
      <c r="G44" s="14" t="str">
        <f t="shared" si="1"/>
        <v>NON BANK</v>
      </c>
      <c r="H44" s="6">
        <v>34.569872826021999</v>
      </c>
      <c r="I44" s="10">
        <v>4.7</v>
      </c>
      <c r="J44" s="10" t="str">
        <f t="shared" si="2"/>
        <v>4 - 5</v>
      </c>
      <c r="K44" s="9">
        <v>40933</v>
      </c>
      <c r="L44" s="10">
        <v>0.22452804039999999</v>
      </c>
      <c r="M44" s="7">
        <v>896554.51310255495</v>
      </c>
      <c r="N44" s="7">
        <f t="shared" si="3"/>
        <v>30993775.499551401</v>
      </c>
    </row>
    <row r="45" spans="1:14" hidden="1">
      <c r="A45" s="4" t="s">
        <v>281</v>
      </c>
      <c r="B45" s="5" t="s">
        <v>3</v>
      </c>
      <c r="C45" s="6">
        <v>7</v>
      </c>
      <c r="D45" s="6" t="str">
        <f t="shared" si="4"/>
        <v>A2</v>
      </c>
      <c r="E45" s="5" t="s">
        <v>95</v>
      </c>
      <c r="F45" s="5" t="s">
        <v>112</v>
      </c>
      <c r="G45" s="14" t="str">
        <f t="shared" si="1"/>
        <v>NON BANK</v>
      </c>
      <c r="H45" s="6">
        <v>24.510935884428999</v>
      </c>
      <c r="I45" s="10">
        <v>4.2</v>
      </c>
      <c r="J45" s="10" t="str">
        <f t="shared" si="2"/>
        <v>4 - 5</v>
      </c>
      <c r="K45" s="9">
        <v>41239</v>
      </c>
      <c r="L45" s="10">
        <v>0.2248160491</v>
      </c>
      <c r="M45" s="7">
        <v>750000</v>
      </c>
      <c r="N45" s="7">
        <f t="shared" si="3"/>
        <v>18383201.913321748</v>
      </c>
    </row>
    <row r="46" spans="1:14" hidden="1">
      <c r="A46" s="4" t="s">
        <v>282</v>
      </c>
      <c r="B46" s="5" t="s">
        <v>83</v>
      </c>
      <c r="C46" s="6">
        <v>8</v>
      </c>
      <c r="D46" s="6" t="str">
        <f t="shared" si="4"/>
        <v>A3</v>
      </c>
      <c r="E46" s="5" t="s">
        <v>95</v>
      </c>
      <c r="F46" s="5" t="s">
        <v>96</v>
      </c>
      <c r="G46" s="14" t="str">
        <f t="shared" si="1"/>
        <v>NON BANK</v>
      </c>
      <c r="H46" s="6">
        <v>46.580836691880997</v>
      </c>
      <c r="I46" s="10">
        <v>6.7</v>
      </c>
      <c r="J46" s="10" t="str">
        <f t="shared" si="2"/>
        <v>6 - 7</v>
      </c>
      <c r="K46" s="9">
        <v>40499</v>
      </c>
      <c r="L46" s="10">
        <v>0.50125449320000004</v>
      </c>
      <c r="M46" s="7">
        <v>500000</v>
      </c>
      <c r="N46" s="7">
        <f t="shared" si="3"/>
        <v>23290418.345940497</v>
      </c>
    </row>
    <row r="47" spans="1:14" hidden="1">
      <c r="A47" s="4" t="s">
        <v>283</v>
      </c>
      <c r="B47" s="5" t="s">
        <v>83</v>
      </c>
      <c r="C47" s="6">
        <v>8</v>
      </c>
      <c r="D47" s="6" t="str">
        <f t="shared" si="4"/>
        <v>A3</v>
      </c>
      <c r="E47" s="5" t="s">
        <v>95</v>
      </c>
      <c r="F47" s="5" t="s">
        <v>96</v>
      </c>
      <c r="G47" s="14" t="str">
        <f t="shared" si="1"/>
        <v>NON BANK</v>
      </c>
      <c r="H47" s="6">
        <v>16.487070232663999</v>
      </c>
      <c r="I47" s="10">
        <v>3.7</v>
      </c>
      <c r="J47" s="10" t="str">
        <f t="shared" si="2"/>
        <v>3 - 4</v>
      </c>
      <c r="K47" s="9">
        <v>41233</v>
      </c>
      <c r="L47" s="10">
        <v>0.23470179250000001</v>
      </c>
      <c r="M47" s="7">
        <v>750000</v>
      </c>
      <c r="N47" s="7">
        <f t="shared" si="3"/>
        <v>12365302.674497999</v>
      </c>
    </row>
    <row r="48" spans="1:14" hidden="1">
      <c r="A48" s="4" t="s">
        <v>284</v>
      </c>
      <c r="B48" s="5" t="s">
        <v>83</v>
      </c>
      <c r="C48" s="6">
        <v>8</v>
      </c>
      <c r="D48" s="6" t="str">
        <f t="shared" si="4"/>
        <v>A3</v>
      </c>
      <c r="E48" s="5" t="s">
        <v>95</v>
      </c>
      <c r="F48" s="5" t="s">
        <v>96</v>
      </c>
      <c r="G48" s="14" t="str">
        <f t="shared" si="1"/>
        <v>NON BANK</v>
      </c>
      <c r="H48" s="6">
        <v>25.181107102102999</v>
      </c>
      <c r="I48" s="10">
        <v>4.2</v>
      </c>
      <c r="J48" s="10" t="str">
        <f t="shared" si="2"/>
        <v>4 - 5</v>
      </c>
      <c r="K48" s="9">
        <v>41332</v>
      </c>
      <c r="L48" s="10">
        <v>0.2608129662</v>
      </c>
      <c r="M48" s="7">
        <v>750000</v>
      </c>
      <c r="N48" s="7">
        <f t="shared" si="3"/>
        <v>18885830.32657725</v>
      </c>
    </row>
    <row r="49" spans="1:14" hidden="1">
      <c r="A49" s="4" t="s">
        <v>285</v>
      </c>
      <c r="B49" s="5" t="s">
        <v>10</v>
      </c>
      <c r="C49" s="6">
        <v>6</v>
      </c>
      <c r="D49" s="6" t="str">
        <f t="shared" si="4"/>
        <v>A1</v>
      </c>
      <c r="E49" s="5" t="s">
        <v>92</v>
      </c>
      <c r="F49" s="5" t="s">
        <v>111</v>
      </c>
      <c r="G49" s="14" t="str">
        <f t="shared" si="1"/>
        <v>BANKING</v>
      </c>
      <c r="H49" s="6">
        <v>65.679227398438002</v>
      </c>
      <c r="I49" s="10">
        <v>6.7</v>
      </c>
      <c r="J49" s="10" t="str">
        <f t="shared" si="2"/>
        <v>6 - 7</v>
      </c>
      <c r="K49" s="9">
        <v>40500</v>
      </c>
      <c r="L49" s="10">
        <v>0.58153982429999995</v>
      </c>
      <c r="M49" s="7">
        <v>2050000</v>
      </c>
      <c r="N49" s="7">
        <f t="shared" si="3"/>
        <v>134642416.16679791</v>
      </c>
    </row>
    <row r="50" spans="1:14" hidden="1">
      <c r="A50" s="4" t="s">
        <v>286</v>
      </c>
      <c r="B50" s="5" t="s">
        <v>10</v>
      </c>
      <c r="C50" s="6">
        <v>6</v>
      </c>
      <c r="D50" s="6" t="str">
        <f t="shared" si="4"/>
        <v>A1</v>
      </c>
      <c r="E50" s="5" t="s">
        <v>92</v>
      </c>
      <c r="F50" s="5" t="s">
        <v>111</v>
      </c>
      <c r="G50" s="14" t="str">
        <f t="shared" si="1"/>
        <v>BANKING</v>
      </c>
      <c r="H50" s="6">
        <v>41.990916219035</v>
      </c>
      <c r="I50" s="10">
        <v>3.7</v>
      </c>
      <c r="J50" s="10" t="str">
        <f t="shared" si="2"/>
        <v>3 - 4</v>
      </c>
      <c r="K50" s="9">
        <v>41080</v>
      </c>
      <c r="L50" s="10">
        <v>0.20837067740000001</v>
      </c>
      <c r="M50" s="7">
        <v>1250000</v>
      </c>
      <c r="N50" s="7">
        <f t="shared" si="3"/>
        <v>52488645.27379375</v>
      </c>
    </row>
    <row r="51" spans="1:14" hidden="1">
      <c r="A51" s="4" t="s">
        <v>224</v>
      </c>
      <c r="B51" s="5" t="s">
        <v>10</v>
      </c>
      <c r="C51" s="6">
        <v>6</v>
      </c>
      <c r="D51" s="6" t="str">
        <f t="shared" si="4"/>
        <v>A1</v>
      </c>
      <c r="E51" s="5" t="s">
        <v>92</v>
      </c>
      <c r="F51" s="5" t="s">
        <v>111</v>
      </c>
      <c r="G51" s="14" t="str">
        <f t="shared" si="1"/>
        <v>BANKING</v>
      </c>
      <c r="H51" s="6">
        <v>64.103118493032994</v>
      </c>
      <c r="I51" s="10">
        <v>5.4</v>
      </c>
      <c r="J51" s="10" t="str">
        <f t="shared" si="2"/>
        <v>5 - 6</v>
      </c>
      <c r="K51" s="9">
        <v>41137</v>
      </c>
      <c r="L51" s="10">
        <v>0.26072861470000003</v>
      </c>
      <c r="M51" s="7">
        <v>1000000</v>
      </c>
      <c r="N51" s="7">
        <f t="shared" si="3"/>
        <v>64103118.493032992</v>
      </c>
    </row>
    <row r="52" spans="1:14" hidden="1">
      <c r="A52" s="4" t="s">
        <v>287</v>
      </c>
      <c r="B52" s="5" t="s">
        <v>10</v>
      </c>
      <c r="C52" s="6">
        <v>6</v>
      </c>
      <c r="D52" s="6" t="str">
        <f t="shared" si="4"/>
        <v>A1</v>
      </c>
      <c r="E52" s="5" t="s">
        <v>92</v>
      </c>
      <c r="F52" s="5" t="s">
        <v>111</v>
      </c>
      <c r="G52" s="14" t="str">
        <f t="shared" si="1"/>
        <v>BANKING</v>
      </c>
      <c r="H52" s="6">
        <v>49.686121178899</v>
      </c>
      <c r="I52" s="10">
        <v>5.7</v>
      </c>
      <c r="J52" s="10" t="str">
        <f t="shared" si="2"/>
        <v>5 - 6</v>
      </c>
      <c r="K52" s="9">
        <v>41226</v>
      </c>
      <c r="L52" s="10">
        <v>0.32270914509999998</v>
      </c>
      <c r="M52" s="7">
        <v>358621.80524102203</v>
      </c>
      <c r="N52" s="7">
        <f t="shared" si="3"/>
        <v>17818526.472600937</v>
      </c>
    </row>
    <row r="53" spans="1:14" hidden="1">
      <c r="A53" s="4" t="s">
        <v>288</v>
      </c>
      <c r="B53" s="5" t="s">
        <v>10</v>
      </c>
      <c r="C53" s="6">
        <v>6</v>
      </c>
      <c r="D53" s="6" t="str">
        <f t="shared" si="4"/>
        <v>A1</v>
      </c>
      <c r="E53" s="5" t="s">
        <v>92</v>
      </c>
      <c r="F53" s="5" t="s">
        <v>111</v>
      </c>
      <c r="G53" s="14" t="str">
        <f t="shared" si="1"/>
        <v>BANKING</v>
      </c>
      <c r="H53" s="6">
        <v>43.677059333069003</v>
      </c>
      <c r="I53" s="10">
        <v>4</v>
      </c>
      <c r="J53" s="10" t="str">
        <f t="shared" si="2"/>
        <v>6 - 7</v>
      </c>
      <c r="K53" s="9">
        <v>41277</v>
      </c>
      <c r="L53" s="10">
        <v>0.21246405500000001</v>
      </c>
      <c r="M53" s="7">
        <v>1000000</v>
      </c>
      <c r="N53" s="7">
        <f t="shared" si="3"/>
        <v>43677059.333069004</v>
      </c>
    </row>
    <row r="54" spans="1:14" hidden="1">
      <c r="A54" s="4" t="s">
        <v>239</v>
      </c>
      <c r="B54" s="5" t="s">
        <v>38</v>
      </c>
      <c r="C54" s="6">
        <v>7</v>
      </c>
      <c r="D54" s="6" t="str">
        <f t="shared" si="4"/>
        <v>A2</v>
      </c>
      <c r="E54" s="5" t="s">
        <v>95</v>
      </c>
      <c r="F54" s="5" t="s">
        <v>104</v>
      </c>
      <c r="G54" s="14" t="str">
        <f t="shared" si="1"/>
        <v>NON BANK</v>
      </c>
      <c r="H54" s="6">
        <v>33.983282442724999</v>
      </c>
      <c r="I54" s="10">
        <v>3.5</v>
      </c>
      <c r="J54" s="10" t="str">
        <f t="shared" si="2"/>
        <v>3 - 4</v>
      </c>
      <c r="K54" s="9">
        <v>40455</v>
      </c>
      <c r="L54" s="10">
        <v>0.22820307889999999</v>
      </c>
      <c r="M54" s="7">
        <v>1000000</v>
      </c>
      <c r="N54" s="7">
        <f t="shared" si="3"/>
        <v>33983282.442724995</v>
      </c>
    </row>
    <row r="55" spans="1:14" hidden="1">
      <c r="A55" s="4" t="s">
        <v>289</v>
      </c>
      <c r="B55" s="5" t="s">
        <v>38</v>
      </c>
      <c r="C55" s="6">
        <v>7</v>
      </c>
      <c r="D55" s="6" t="str">
        <f t="shared" si="4"/>
        <v>A2</v>
      </c>
      <c r="E55" s="5" t="s">
        <v>95</v>
      </c>
      <c r="F55" s="5" t="s">
        <v>104</v>
      </c>
      <c r="G55" s="14" t="str">
        <f t="shared" si="1"/>
        <v>NON BANK</v>
      </c>
      <c r="H55" s="6">
        <v>44.060386398357998</v>
      </c>
      <c r="I55" s="10">
        <v>4.7</v>
      </c>
      <c r="J55" s="10" t="str">
        <f t="shared" si="2"/>
        <v>4 - 5</v>
      </c>
      <c r="K55" s="9">
        <v>40609</v>
      </c>
      <c r="L55" s="10">
        <v>0.30920504859999998</v>
      </c>
      <c r="M55" s="7">
        <v>896554.51310255495</v>
      </c>
      <c r="N55" s="7">
        <f t="shared" si="3"/>
        <v>39502538.274490289</v>
      </c>
    </row>
    <row r="56" spans="1:14" hidden="1">
      <c r="A56" s="4" t="s">
        <v>240</v>
      </c>
      <c r="B56" s="5" t="s">
        <v>38</v>
      </c>
      <c r="C56" s="6">
        <v>7</v>
      </c>
      <c r="D56" s="6" t="str">
        <f t="shared" si="4"/>
        <v>A2</v>
      </c>
      <c r="E56" s="5" t="s">
        <v>95</v>
      </c>
      <c r="F56" s="5" t="s">
        <v>104</v>
      </c>
      <c r="G56" s="14" t="str">
        <f t="shared" si="1"/>
        <v>NON BANK</v>
      </c>
      <c r="H56" s="6">
        <v>51.642459095424996</v>
      </c>
      <c r="I56" s="10">
        <v>6.2</v>
      </c>
      <c r="J56" s="10" t="str">
        <f t="shared" si="2"/>
        <v>6 - 7</v>
      </c>
      <c r="K56" s="9">
        <v>40689</v>
      </c>
      <c r="L56" s="10">
        <v>0.49707794830000002</v>
      </c>
      <c r="M56" s="7">
        <v>650000</v>
      </c>
      <c r="N56" s="7">
        <f t="shared" si="3"/>
        <v>33567598.412026249</v>
      </c>
    </row>
    <row r="57" spans="1:14">
      <c r="A57" s="4" t="s">
        <v>214</v>
      </c>
      <c r="B57" s="5" t="s">
        <v>38</v>
      </c>
      <c r="C57" s="6">
        <v>7</v>
      </c>
      <c r="D57" s="6" t="str">
        <f t="shared" si="4"/>
        <v>A2</v>
      </c>
      <c r="E57" s="5" t="s">
        <v>95</v>
      </c>
      <c r="F57" s="5" t="s">
        <v>104</v>
      </c>
      <c r="G57" s="14" t="str">
        <f t="shared" si="1"/>
        <v>NON BANK</v>
      </c>
      <c r="H57" s="6">
        <v>51.098605264550997</v>
      </c>
      <c r="I57" s="10">
        <v>4.9000000000000004</v>
      </c>
      <c r="J57" s="10" t="str">
        <f t="shared" si="2"/>
        <v>4 - 5</v>
      </c>
      <c r="K57" s="9">
        <v>40952</v>
      </c>
      <c r="L57" s="10">
        <v>0.27761305730000002</v>
      </c>
      <c r="M57" s="7">
        <v>1250000</v>
      </c>
      <c r="N57" s="7">
        <f t="shared" si="3"/>
        <v>63873256.580688745</v>
      </c>
    </row>
    <row r="58" spans="1:14" hidden="1">
      <c r="A58" s="4" t="s">
        <v>175</v>
      </c>
      <c r="B58" s="5" t="s">
        <v>28</v>
      </c>
      <c r="C58" s="6">
        <v>10</v>
      </c>
      <c r="D58" s="6" t="str">
        <f t="shared" si="4"/>
        <v>BAA2</v>
      </c>
      <c r="E58" s="5" t="s">
        <v>95</v>
      </c>
      <c r="F58" s="5" t="s">
        <v>102</v>
      </c>
      <c r="G58" s="14" t="str">
        <f t="shared" si="1"/>
        <v>NON BANK</v>
      </c>
      <c r="H58" s="6">
        <v>113.79346808456501</v>
      </c>
      <c r="I58" s="10">
        <v>6</v>
      </c>
      <c r="J58" s="10" t="str">
        <f t="shared" si="2"/>
        <v>6 - 7</v>
      </c>
      <c r="K58" s="9">
        <v>34534</v>
      </c>
      <c r="L58" s="10">
        <v>0.50737327860000003</v>
      </c>
      <c r="M58" s="7">
        <v>358621.80524102203</v>
      </c>
      <c r="N58" s="7">
        <f t="shared" si="3"/>
        <v>40808818.94912333</v>
      </c>
    </row>
    <row r="59" spans="1:14" hidden="1">
      <c r="A59" s="4" t="s">
        <v>290</v>
      </c>
      <c r="B59" s="5" t="s">
        <v>28</v>
      </c>
      <c r="C59" s="6">
        <v>10</v>
      </c>
      <c r="D59" s="6" t="str">
        <f t="shared" si="4"/>
        <v>BAA2</v>
      </c>
      <c r="E59" s="5" t="s">
        <v>95</v>
      </c>
      <c r="F59" s="5" t="s">
        <v>102</v>
      </c>
      <c r="G59" s="14" t="str">
        <f t="shared" si="1"/>
        <v>NON BANK</v>
      </c>
      <c r="H59" s="6">
        <v>71.477412195271</v>
      </c>
      <c r="I59" s="10">
        <v>3.3</v>
      </c>
      <c r="J59" s="10" t="str">
        <f t="shared" si="2"/>
        <v>3 - 4</v>
      </c>
      <c r="K59" s="9">
        <v>39247</v>
      </c>
      <c r="L59" s="10">
        <v>0.3097809279</v>
      </c>
      <c r="M59" s="7">
        <v>597703.00873503694</v>
      </c>
      <c r="N59" s="7">
        <f t="shared" si="3"/>
        <v>42722264.325707898</v>
      </c>
    </row>
    <row r="60" spans="1:14" hidden="1">
      <c r="A60" s="4" t="s">
        <v>181</v>
      </c>
      <c r="B60" s="5" t="s">
        <v>65</v>
      </c>
      <c r="C60" s="6">
        <v>9</v>
      </c>
      <c r="D60" s="6" t="str">
        <f t="shared" si="4"/>
        <v>BAA1</v>
      </c>
      <c r="E60" s="5" t="s">
        <v>95</v>
      </c>
      <c r="F60" s="5" t="s">
        <v>102</v>
      </c>
      <c r="G60" s="14" t="str">
        <f t="shared" si="1"/>
        <v>NON BANK</v>
      </c>
      <c r="H60" s="6">
        <v>64.375762423845003</v>
      </c>
      <c r="I60" s="10">
        <v>3.6</v>
      </c>
      <c r="J60" s="10" t="str">
        <f t="shared" si="2"/>
        <v>3 - 4</v>
      </c>
      <c r="K60" s="9">
        <v>38638</v>
      </c>
      <c r="L60" s="10">
        <v>0.4248698474</v>
      </c>
      <c r="M60" s="7">
        <v>478162.40698803001</v>
      </c>
      <c r="N60" s="7">
        <f t="shared" si="3"/>
        <v>30782069.512275305</v>
      </c>
    </row>
    <row r="61" spans="1:14" hidden="1">
      <c r="A61" s="4" t="s">
        <v>291</v>
      </c>
      <c r="B61" s="5" t="s">
        <v>57</v>
      </c>
      <c r="C61" s="6">
        <v>10</v>
      </c>
      <c r="D61" s="6" t="str">
        <f t="shared" si="4"/>
        <v>BAA2</v>
      </c>
      <c r="E61" s="5" t="s">
        <v>95</v>
      </c>
      <c r="F61" s="5" t="s">
        <v>96</v>
      </c>
      <c r="G61" s="14" t="str">
        <f t="shared" si="1"/>
        <v>NON BANK</v>
      </c>
      <c r="H61" s="6">
        <v>66.294404390992</v>
      </c>
      <c r="I61" s="10">
        <v>6.1</v>
      </c>
      <c r="J61" s="10" t="str">
        <f t="shared" si="2"/>
        <v>6 - 7</v>
      </c>
      <c r="K61" s="9">
        <v>40262</v>
      </c>
      <c r="L61" s="10">
        <v>0.2455648879</v>
      </c>
      <c r="M61" s="7">
        <v>1000000</v>
      </c>
      <c r="N61" s="7">
        <f t="shared" si="3"/>
        <v>66294404.390992001</v>
      </c>
    </row>
    <row r="62" spans="1:14" hidden="1">
      <c r="A62" s="4" t="s">
        <v>292</v>
      </c>
      <c r="B62" s="5" t="s">
        <v>57</v>
      </c>
      <c r="C62" s="6">
        <v>10</v>
      </c>
      <c r="D62" s="6" t="str">
        <f t="shared" si="4"/>
        <v>BAA2</v>
      </c>
      <c r="E62" s="5" t="s">
        <v>95</v>
      </c>
      <c r="F62" s="5" t="s">
        <v>96</v>
      </c>
      <c r="G62" s="14" t="str">
        <f t="shared" si="1"/>
        <v>NON BANK</v>
      </c>
      <c r="H62" s="6">
        <v>53.108693404202</v>
      </c>
      <c r="I62" s="10">
        <v>4.5999999999999996</v>
      </c>
      <c r="J62" s="10" t="str">
        <f t="shared" si="2"/>
        <v>4 - 5</v>
      </c>
      <c r="K62" s="9">
        <v>40830</v>
      </c>
      <c r="L62" s="10">
        <v>0.37201570280000001</v>
      </c>
      <c r="M62" s="7">
        <v>500000</v>
      </c>
      <c r="N62" s="7">
        <f t="shared" si="3"/>
        <v>26554346.702101</v>
      </c>
    </row>
    <row r="63" spans="1:14" hidden="1">
      <c r="A63" s="4" t="s">
        <v>293</v>
      </c>
      <c r="B63" s="5" t="s">
        <v>57</v>
      </c>
      <c r="C63" s="6">
        <v>10</v>
      </c>
      <c r="D63" s="6" t="str">
        <f t="shared" si="4"/>
        <v>BAA2</v>
      </c>
      <c r="E63" s="5" t="s">
        <v>95</v>
      </c>
      <c r="F63" s="5" t="s">
        <v>96</v>
      </c>
      <c r="G63" s="14" t="str">
        <f t="shared" si="1"/>
        <v>NON BANK</v>
      </c>
      <c r="H63" s="6">
        <v>42.803859903713999</v>
      </c>
      <c r="I63" s="10">
        <v>3.8</v>
      </c>
      <c r="J63" s="10" t="str">
        <f t="shared" si="2"/>
        <v>3 - 4</v>
      </c>
      <c r="K63" s="9">
        <v>41254</v>
      </c>
      <c r="L63" s="10">
        <v>0.23172355510000001</v>
      </c>
      <c r="M63" s="7">
        <v>1000000</v>
      </c>
      <c r="N63" s="7">
        <f t="shared" si="3"/>
        <v>42803859.903714001</v>
      </c>
    </row>
    <row r="64" spans="1:14" hidden="1">
      <c r="A64" s="4" t="s">
        <v>294</v>
      </c>
      <c r="B64" s="5" t="s">
        <v>11</v>
      </c>
      <c r="C64" s="6">
        <v>8</v>
      </c>
      <c r="D64" s="6" t="str">
        <f t="shared" si="4"/>
        <v>A3</v>
      </c>
      <c r="E64" s="5" t="s">
        <v>92</v>
      </c>
      <c r="F64" s="5" t="s">
        <v>111</v>
      </c>
      <c r="G64" s="14" t="str">
        <f t="shared" si="1"/>
        <v>BANKING</v>
      </c>
      <c r="H64" s="6">
        <v>54.882647701088999</v>
      </c>
      <c r="I64" s="10">
        <v>3</v>
      </c>
      <c r="J64" s="10" t="str">
        <f t="shared" si="2"/>
        <v>6 - 7</v>
      </c>
      <c r="K64" s="9">
        <v>40248</v>
      </c>
      <c r="L64" s="10">
        <v>0.18905917699999999</v>
      </c>
      <c r="M64" s="7">
        <v>1500000</v>
      </c>
      <c r="N64" s="7">
        <f t="shared" si="3"/>
        <v>82323971.551633492</v>
      </c>
    </row>
    <row r="65" spans="1:14" hidden="1">
      <c r="A65" s="4" t="s">
        <v>130</v>
      </c>
      <c r="B65" s="5" t="s">
        <v>11</v>
      </c>
      <c r="C65" s="6">
        <v>8</v>
      </c>
      <c r="D65" s="6" t="str">
        <f t="shared" si="4"/>
        <v>A3</v>
      </c>
      <c r="E65" s="5" t="s">
        <v>92</v>
      </c>
      <c r="F65" s="5" t="s">
        <v>111</v>
      </c>
      <c r="G65" s="14" t="str">
        <f t="shared" si="1"/>
        <v>BANKING</v>
      </c>
      <c r="H65" s="6">
        <v>73.264922964831996</v>
      </c>
      <c r="I65" s="10">
        <v>6.5</v>
      </c>
      <c r="J65" s="10" t="str">
        <f t="shared" si="2"/>
        <v>6 - 7</v>
      </c>
      <c r="K65" s="9">
        <v>40428</v>
      </c>
      <c r="L65" s="10">
        <v>0.43103514300000001</v>
      </c>
      <c r="M65" s="7">
        <v>1000000</v>
      </c>
      <c r="N65" s="7">
        <f t="shared" si="3"/>
        <v>73264922.964831993</v>
      </c>
    </row>
    <row r="66" spans="1:14" hidden="1">
      <c r="A66" s="4" t="s">
        <v>295</v>
      </c>
      <c r="B66" s="5" t="s">
        <v>11</v>
      </c>
      <c r="C66" s="6">
        <v>8</v>
      </c>
      <c r="D66" s="6" t="str">
        <f t="shared" si="4"/>
        <v>A3</v>
      </c>
      <c r="E66" s="5" t="s">
        <v>92</v>
      </c>
      <c r="F66" s="5" t="s">
        <v>111</v>
      </c>
      <c r="G66" s="14" t="str">
        <f t="shared" si="1"/>
        <v>BANKING</v>
      </c>
      <c r="H66" s="6">
        <v>53.664055564130997</v>
      </c>
      <c r="I66" s="10">
        <v>3.3</v>
      </c>
      <c r="J66" s="10" t="str">
        <f t="shared" si="2"/>
        <v>3 - 4</v>
      </c>
      <c r="K66" s="9">
        <v>40940</v>
      </c>
      <c r="L66" s="10">
        <v>0.20742837510000001</v>
      </c>
      <c r="M66" s="7">
        <v>1000000</v>
      </c>
      <c r="N66" s="7">
        <f t="shared" si="3"/>
        <v>53664055.564130999</v>
      </c>
    </row>
    <row r="67" spans="1:14" hidden="1">
      <c r="A67" s="4" t="s">
        <v>129</v>
      </c>
      <c r="B67" s="5" t="s">
        <v>71</v>
      </c>
      <c r="C67" s="6">
        <v>8</v>
      </c>
      <c r="D67" s="6" t="str">
        <f t="shared" si="4"/>
        <v>A3</v>
      </c>
      <c r="E67" s="5" t="s">
        <v>98</v>
      </c>
      <c r="F67" s="5" t="s">
        <v>122</v>
      </c>
      <c r="G67" s="14" t="str">
        <f t="shared" si="1"/>
        <v>NON BANK</v>
      </c>
      <c r="H67" s="6">
        <v>63.778422553813002</v>
      </c>
      <c r="I67" s="10">
        <v>4.5</v>
      </c>
      <c r="J67" s="10" t="str">
        <f t="shared" si="2"/>
        <v>4 - 5</v>
      </c>
      <c r="K67" s="9">
        <v>39700</v>
      </c>
      <c r="L67" s="10">
        <v>0.40861345529999998</v>
      </c>
      <c r="M67" s="7">
        <v>478162.40698803001</v>
      </c>
      <c r="N67" s="7">
        <f t="shared" si="3"/>
        <v>30496444.042230885</v>
      </c>
    </row>
    <row r="68" spans="1:14" hidden="1">
      <c r="A68" s="4" t="s">
        <v>296</v>
      </c>
      <c r="B68" s="5" t="s">
        <v>56</v>
      </c>
      <c r="C68" s="6">
        <v>11</v>
      </c>
      <c r="D68" s="6" t="str">
        <f t="shared" ref="D68:D99" si="5">VLOOKUP(C68,$P$3:$Q$9,2)</f>
        <v>BAA3</v>
      </c>
      <c r="E68" s="5" t="s">
        <v>95</v>
      </c>
      <c r="F68" s="5" t="s">
        <v>96</v>
      </c>
      <c r="G68" s="14" t="str">
        <f t="shared" si="1"/>
        <v>NON BANK</v>
      </c>
      <c r="H68" s="6">
        <v>72.633394205814994</v>
      </c>
      <c r="I68" s="10">
        <v>4.5999999999999996</v>
      </c>
      <c r="J68" s="10" t="str">
        <f t="shared" si="2"/>
        <v>4 - 5</v>
      </c>
      <c r="K68" s="9">
        <v>40303</v>
      </c>
      <c r="L68" s="10">
        <v>0.25229990949999997</v>
      </c>
      <c r="M68" s="7">
        <v>507750</v>
      </c>
      <c r="N68" s="7">
        <f t="shared" si="3"/>
        <v>36879605.908002563</v>
      </c>
    </row>
    <row r="69" spans="1:14" hidden="1">
      <c r="A69" s="4" t="s">
        <v>297</v>
      </c>
      <c r="B69" s="5" t="s">
        <v>56</v>
      </c>
      <c r="C69" s="6">
        <v>11</v>
      </c>
      <c r="D69" s="6" t="str">
        <f t="shared" si="5"/>
        <v>BAA3</v>
      </c>
      <c r="E69" s="5" t="s">
        <v>95</v>
      </c>
      <c r="F69" s="5" t="s">
        <v>96</v>
      </c>
      <c r="G69" s="14" t="str">
        <f t="shared" ref="G69:G132" si="6">IF(F69="BANKING","BANKING","NON BANK")</f>
        <v>NON BANK</v>
      </c>
      <c r="H69" s="6">
        <v>100.812485313594</v>
      </c>
      <c r="I69" s="10">
        <v>6</v>
      </c>
      <c r="J69" s="10" t="str">
        <f t="shared" ref="J69:J132" si="7">IF(AND(I69 &gt; 3, I69 &lt; 4), "3 - 4", IF(AND(I69 &gt; 4, I69 &lt; 5), "4 - 5",IF(AND(I69 &gt; 5, I69 &lt; 6), "5 - 6", "6 - 7")))</f>
        <v>6 - 7</v>
      </c>
      <c r="K69" s="9">
        <v>40969</v>
      </c>
      <c r="L69" s="10">
        <v>0.32256629819999999</v>
      </c>
      <c r="M69" s="7">
        <v>600000</v>
      </c>
      <c r="N69" s="7">
        <f t="shared" ref="N69:N132" si="8">M69*H69</f>
        <v>60487491.188156396</v>
      </c>
    </row>
    <row r="70" spans="1:14" hidden="1">
      <c r="A70" s="4" t="s">
        <v>223</v>
      </c>
      <c r="B70" s="5" t="s">
        <v>56</v>
      </c>
      <c r="C70" s="6">
        <v>11</v>
      </c>
      <c r="D70" s="6" t="str">
        <f t="shared" si="5"/>
        <v>BAA3</v>
      </c>
      <c r="E70" s="5" t="s">
        <v>95</v>
      </c>
      <c r="F70" s="5" t="s">
        <v>96</v>
      </c>
      <c r="G70" s="14" t="str">
        <f t="shared" si="6"/>
        <v>NON BANK</v>
      </c>
      <c r="H70" s="6">
        <v>88.601925604111003</v>
      </c>
      <c r="I70" s="10">
        <v>5.4</v>
      </c>
      <c r="J70" s="10" t="str">
        <f t="shared" si="7"/>
        <v>5 - 6</v>
      </c>
      <c r="K70" s="9">
        <v>41117</v>
      </c>
      <c r="L70" s="10">
        <v>0.25942571660000002</v>
      </c>
      <c r="M70" s="7">
        <v>1000000</v>
      </c>
      <c r="N70" s="7">
        <f t="shared" si="8"/>
        <v>88601925.604111001</v>
      </c>
    </row>
    <row r="71" spans="1:14">
      <c r="A71" s="4" t="s">
        <v>211</v>
      </c>
      <c r="B71" s="5" t="s">
        <v>22</v>
      </c>
      <c r="C71" s="6">
        <v>8</v>
      </c>
      <c r="D71" s="6" t="str">
        <f t="shared" si="5"/>
        <v>A3</v>
      </c>
      <c r="E71" s="5" t="s">
        <v>95</v>
      </c>
      <c r="F71" s="5" t="s">
        <v>112</v>
      </c>
      <c r="G71" s="14" t="str">
        <f t="shared" si="6"/>
        <v>NON BANK</v>
      </c>
      <c r="H71" s="6">
        <v>52.410848654182999</v>
      </c>
      <c r="I71" s="10">
        <v>4.9000000000000004</v>
      </c>
      <c r="J71" s="10" t="str">
        <f t="shared" si="7"/>
        <v>4 - 5</v>
      </c>
      <c r="K71" s="9">
        <v>40935</v>
      </c>
      <c r="L71" s="10">
        <v>0.2689771413</v>
      </c>
      <c r="M71" s="7">
        <v>600000</v>
      </c>
      <c r="N71" s="7">
        <f t="shared" si="8"/>
        <v>31446509.1925098</v>
      </c>
    </row>
    <row r="72" spans="1:14" hidden="1">
      <c r="A72" s="4" t="s">
        <v>298</v>
      </c>
      <c r="B72" s="5" t="s">
        <v>135</v>
      </c>
      <c r="C72" s="6">
        <v>7</v>
      </c>
      <c r="D72" s="6" t="str">
        <f t="shared" si="5"/>
        <v>A2</v>
      </c>
      <c r="E72" s="5" t="s">
        <v>92</v>
      </c>
      <c r="F72" s="5" t="s">
        <v>111</v>
      </c>
      <c r="G72" s="14" t="str">
        <f t="shared" si="6"/>
        <v>BANKING</v>
      </c>
      <c r="H72" s="6">
        <v>36.550872845629002</v>
      </c>
      <c r="I72" s="10">
        <v>3.5</v>
      </c>
      <c r="J72" s="10" t="str">
        <f t="shared" si="7"/>
        <v>3 - 4</v>
      </c>
      <c r="K72" s="9">
        <v>39336</v>
      </c>
      <c r="L72" s="10">
        <v>0.19218115050000001</v>
      </c>
      <c r="M72" s="7">
        <v>2000000</v>
      </c>
      <c r="N72" s="7">
        <f t="shared" si="8"/>
        <v>73101745.691257998</v>
      </c>
    </row>
    <row r="73" spans="1:14" hidden="1">
      <c r="A73" s="4" t="s">
        <v>136</v>
      </c>
      <c r="B73" s="5" t="s">
        <v>135</v>
      </c>
      <c r="C73" s="6">
        <v>7</v>
      </c>
      <c r="D73" s="6" t="str">
        <f t="shared" si="5"/>
        <v>A2</v>
      </c>
      <c r="E73" s="5" t="s">
        <v>92</v>
      </c>
      <c r="F73" s="5" t="s">
        <v>111</v>
      </c>
      <c r="G73" s="14" t="str">
        <f t="shared" si="6"/>
        <v>BANKING</v>
      </c>
      <c r="H73" s="6">
        <v>57.089528112707001</v>
      </c>
      <c r="I73" s="10">
        <v>5.4</v>
      </c>
      <c r="J73" s="10" t="str">
        <f t="shared" si="7"/>
        <v>5 - 6</v>
      </c>
      <c r="K73" s="9">
        <v>40024</v>
      </c>
      <c r="L73" s="10">
        <v>0.23409776939999999</v>
      </c>
      <c r="M73" s="7">
        <v>2550000</v>
      </c>
      <c r="N73" s="7">
        <f t="shared" si="8"/>
        <v>145578296.68740284</v>
      </c>
    </row>
    <row r="74" spans="1:14" hidden="1">
      <c r="A74" s="4" t="s">
        <v>299</v>
      </c>
      <c r="B74" s="5" t="s">
        <v>135</v>
      </c>
      <c r="C74" s="6">
        <v>7</v>
      </c>
      <c r="D74" s="6" t="str">
        <f t="shared" si="5"/>
        <v>A2</v>
      </c>
      <c r="E74" s="5" t="s">
        <v>92</v>
      </c>
      <c r="F74" s="5" t="s">
        <v>111</v>
      </c>
      <c r="G74" s="14" t="str">
        <f t="shared" si="6"/>
        <v>BANKING</v>
      </c>
      <c r="H74" s="6">
        <v>27.479307245916999</v>
      </c>
      <c r="I74" s="10">
        <v>3.3</v>
      </c>
      <c r="J74" s="10" t="str">
        <f t="shared" si="7"/>
        <v>3 - 4</v>
      </c>
      <c r="K74" s="9">
        <v>40333</v>
      </c>
      <c r="L74" s="10">
        <v>0.70720706629999996</v>
      </c>
      <c r="M74" s="7">
        <v>349255.95118221903</v>
      </c>
      <c r="N74" s="7">
        <f t="shared" si="8"/>
        <v>9597311.5900011845</v>
      </c>
    </row>
    <row r="75" spans="1:14" hidden="1">
      <c r="A75" s="4" t="s">
        <v>212</v>
      </c>
      <c r="B75" s="5" t="s">
        <v>5</v>
      </c>
      <c r="C75" s="6">
        <v>8</v>
      </c>
      <c r="D75" s="6" t="str">
        <f t="shared" si="5"/>
        <v>A3</v>
      </c>
      <c r="E75" s="5" t="s">
        <v>95</v>
      </c>
      <c r="F75" s="5" t="s">
        <v>112</v>
      </c>
      <c r="G75" s="14" t="str">
        <f t="shared" si="6"/>
        <v>NON BANK</v>
      </c>
      <c r="H75" s="6">
        <v>47.705769842092998</v>
      </c>
      <c r="I75" s="10">
        <v>5.2</v>
      </c>
      <c r="J75" s="10" t="str">
        <f t="shared" si="7"/>
        <v>5 - 6</v>
      </c>
      <c r="K75" s="9">
        <v>40938</v>
      </c>
      <c r="L75" s="10">
        <v>0.16105449080000001</v>
      </c>
      <c r="M75" s="7">
        <v>597703.00873503694</v>
      </c>
      <c r="N75" s="7">
        <f t="shared" si="8"/>
        <v>28513882.168640174</v>
      </c>
    </row>
    <row r="76" spans="1:14" hidden="1">
      <c r="A76" s="4" t="s">
        <v>139</v>
      </c>
      <c r="B76" s="5" t="s">
        <v>5</v>
      </c>
      <c r="C76" s="6">
        <v>8</v>
      </c>
      <c r="D76" s="6" t="str">
        <f t="shared" si="5"/>
        <v>A3</v>
      </c>
      <c r="E76" s="5" t="s">
        <v>95</v>
      </c>
      <c r="F76" s="5" t="s">
        <v>112</v>
      </c>
      <c r="G76" s="14" t="str">
        <f t="shared" si="6"/>
        <v>NON BANK</v>
      </c>
      <c r="H76" s="6">
        <v>25.120490584896999</v>
      </c>
      <c r="I76" s="10">
        <v>3.1</v>
      </c>
      <c r="J76" s="10" t="str">
        <f t="shared" si="7"/>
        <v>3 - 4</v>
      </c>
      <c r="K76" s="9">
        <v>40966</v>
      </c>
      <c r="L76" s="10">
        <v>0.14473811889999999</v>
      </c>
      <c r="M76" s="7">
        <v>750000</v>
      </c>
      <c r="N76" s="7">
        <f t="shared" si="8"/>
        <v>18840367.938672747</v>
      </c>
    </row>
    <row r="77" spans="1:14" hidden="1">
      <c r="A77" s="4" t="s">
        <v>300</v>
      </c>
      <c r="B77" s="5" t="s">
        <v>5</v>
      </c>
      <c r="C77" s="6">
        <v>8</v>
      </c>
      <c r="D77" s="6" t="str">
        <f t="shared" si="5"/>
        <v>A3</v>
      </c>
      <c r="E77" s="5" t="s">
        <v>95</v>
      </c>
      <c r="F77" s="5" t="s">
        <v>112</v>
      </c>
      <c r="G77" s="14" t="str">
        <f t="shared" si="6"/>
        <v>NON BANK</v>
      </c>
      <c r="H77" s="6">
        <v>34.735181834271998</v>
      </c>
      <c r="I77" s="10">
        <v>5</v>
      </c>
      <c r="J77" s="10" t="str">
        <f t="shared" si="7"/>
        <v>6 - 7</v>
      </c>
      <c r="K77" s="9">
        <v>40988</v>
      </c>
      <c r="L77" s="10">
        <v>0.28594570660000002</v>
      </c>
      <c r="M77" s="7">
        <v>750000</v>
      </c>
      <c r="N77" s="7">
        <f t="shared" si="8"/>
        <v>26051386.375703998</v>
      </c>
    </row>
    <row r="78" spans="1:14" hidden="1">
      <c r="A78" s="4" t="s">
        <v>301</v>
      </c>
      <c r="B78" s="5" t="s">
        <v>5</v>
      </c>
      <c r="C78" s="6">
        <v>8</v>
      </c>
      <c r="D78" s="6" t="str">
        <f t="shared" si="5"/>
        <v>A3</v>
      </c>
      <c r="E78" s="5" t="s">
        <v>95</v>
      </c>
      <c r="F78" s="5" t="s">
        <v>112</v>
      </c>
      <c r="G78" s="14" t="str">
        <f t="shared" si="6"/>
        <v>NON BANK</v>
      </c>
      <c r="H78" s="6">
        <v>24.635016864838001</v>
      </c>
      <c r="I78" s="10">
        <v>4.3</v>
      </c>
      <c r="J78" s="10" t="str">
        <f t="shared" si="7"/>
        <v>4 - 5</v>
      </c>
      <c r="K78" s="9">
        <v>41079</v>
      </c>
      <c r="L78" s="10">
        <v>0.12992672020000001</v>
      </c>
      <c r="M78" s="7">
        <v>750000</v>
      </c>
      <c r="N78" s="7">
        <f t="shared" si="8"/>
        <v>18476262.648628499</v>
      </c>
    </row>
    <row r="79" spans="1:14" hidden="1">
      <c r="A79" s="4" t="s">
        <v>302</v>
      </c>
      <c r="B79" s="5" t="s">
        <v>5</v>
      </c>
      <c r="C79" s="6">
        <v>8</v>
      </c>
      <c r="D79" s="6" t="str">
        <f t="shared" si="5"/>
        <v>A3</v>
      </c>
      <c r="E79" s="5" t="s">
        <v>95</v>
      </c>
      <c r="F79" s="5" t="s">
        <v>112</v>
      </c>
      <c r="G79" s="14" t="str">
        <f t="shared" si="6"/>
        <v>NON BANK</v>
      </c>
      <c r="H79" s="6">
        <v>40.640270338142997</v>
      </c>
      <c r="I79" s="10">
        <v>5.8</v>
      </c>
      <c r="J79" s="10" t="str">
        <f t="shared" si="7"/>
        <v>5 - 6</v>
      </c>
      <c r="K79" s="9">
        <v>41227</v>
      </c>
      <c r="L79" s="10">
        <v>0.45086235419999998</v>
      </c>
      <c r="M79" s="7">
        <v>750000</v>
      </c>
      <c r="N79" s="7">
        <f t="shared" si="8"/>
        <v>30480202.753607247</v>
      </c>
    </row>
    <row r="80" spans="1:14" hidden="1">
      <c r="A80" s="4" t="s">
        <v>140</v>
      </c>
      <c r="B80" s="5" t="s">
        <v>12</v>
      </c>
      <c r="C80" s="6">
        <v>7</v>
      </c>
      <c r="D80" s="6" t="str">
        <f t="shared" si="5"/>
        <v>A2</v>
      </c>
      <c r="E80" s="5" t="s">
        <v>92</v>
      </c>
      <c r="F80" s="5" t="s">
        <v>111</v>
      </c>
      <c r="G80" s="14" t="str">
        <f t="shared" si="6"/>
        <v>BANKING</v>
      </c>
      <c r="H80" s="6">
        <v>27.224003009558999</v>
      </c>
      <c r="I80" s="10">
        <v>3.4</v>
      </c>
      <c r="J80" s="10" t="str">
        <f t="shared" si="7"/>
        <v>3 - 4</v>
      </c>
      <c r="K80" s="9">
        <v>39322</v>
      </c>
      <c r="L80" s="10">
        <v>0.1662660889</v>
      </c>
      <c r="M80" s="7">
        <v>3350000</v>
      </c>
      <c r="N80" s="7">
        <f t="shared" si="8"/>
        <v>91200410.082022652</v>
      </c>
    </row>
    <row r="81" spans="1:14" hidden="1">
      <c r="A81" s="4" t="s">
        <v>303</v>
      </c>
      <c r="B81" s="5" t="s">
        <v>12</v>
      </c>
      <c r="C81" s="6">
        <v>7</v>
      </c>
      <c r="D81" s="6" t="str">
        <f t="shared" si="5"/>
        <v>A2</v>
      </c>
      <c r="E81" s="5" t="s">
        <v>92</v>
      </c>
      <c r="F81" s="5" t="s">
        <v>111</v>
      </c>
      <c r="G81" s="14" t="str">
        <f t="shared" si="6"/>
        <v>BANKING</v>
      </c>
      <c r="H81" s="6">
        <v>53.789265681141998</v>
      </c>
      <c r="I81" s="10">
        <v>3.3</v>
      </c>
      <c r="J81" s="10" t="str">
        <f t="shared" si="7"/>
        <v>3 - 4</v>
      </c>
      <c r="K81" s="9">
        <v>39933</v>
      </c>
      <c r="L81" s="10">
        <v>0.67945386640000005</v>
      </c>
      <c r="M81" s="7">
        <v>336600</v>
      </c>
      <c r="N81" s="7">
        <f t="shared" si="8"/>
        <v>18105466.828272395</v>
      </c>
    </row>
    <row r="82" spans="1:14" hidden="1">
      <c r="A82" s="4" t="s">
        <v>304</v>
      </c>
      <c r="B82" s="5" t="s">
        <v>173</v>
      </c>
      <c r="C82" s="6">
        <v>9</v>
      </c>
      <c r="D82" s="6" t="str">
        <f t="shared" si="5"/>
        <v>BAA1</v>
      </c>
      <c r="E82" s="5" t="s">
        <v>95</v>
      </c>
      <c r="F82" s="5" t="s">
        <v>134</v>
      </c>
      <c r="G82" s="14" t="str">
        <f t="shared" si="6"/>
        <v>NON BANK</v>
      </c>
      <c r="H82" s="6">
        <v>46.826397778717002</v>
      </c>
      <c r="I82" s="10">
        <v>4.0999999999999996</v>
      </c>
      <c r="J82" s="10" t="str">
        <f t="shared" si="7"/>
        <v>4 - 5</v>
      </c>
      <c r="K82" s="9">
        <v>37719</v>
      </c>
      <c r="L82" s="10">
        <v>0.6608575458</v>
      </c>
      <c r="M82" s="7">
        <v>600000</v>
      </c>
      <c r="N82" s="7">
        <f t="shared" si="8"/>
        <v>28095838.6672302</v>
      </c>
    </row>
    <row r="83" spans="1:14" hidden="1">
      <c r="A83" s="4" t="s">
        <v>305</v>
      </c>
      <c r="B83" s="5" t="s">
        <v>173</v>
      </c>
      <c r="C83" s="6">
        <v>9</v>
      </c>
      <c r="D83" s="6" t="str">
        <f t="shared" si="5"/>
        <v>BAA1</v>
      </c>
      <c r="E83" s="5" t="s">
        <v>95</v>
      </c>
      <c r="F83" s="5" t="s">
        <v>134</v>
      </c>
      <c r="G83" s="14" t="str">
        <f t="shared" si="6"/>
        <v>NON BANK</v>
      </c>
      <c r="H83" s="6">
        <v>64.990098565777998</v>
      </c>
      <c r="I83" s="10">
        <v>5</v>
      </c>
      <c r="J83" s="10" t="str">
        <f t="shared" si="7"/>
        <v>6 - 7</v>
      </c>
      <c r="K83" s="9">
        <v>39884</v>
      </c>
      <c r="L83" s="10">
        <v>0.2196086776</v>
      </c>
      <c r="M83" s="7">
        <v>969600</v>
      </c>
      <c r="N83" s="7">
        <f t="shared" si="8"/>
        <v>63014399.569378346</v>
      </c>
    </row>
    <row r="84" spans="1:14" hidden="1">
      <c r="A84" s="4" t="s">
        <v>202</v>
      </c>
      <c r="B84" s="5" t="s">
        <v>173</v>
      </c>
      <c r="C84" s="6">
        <v>9</v>
      </c>
      <c r="D84" s="6" t="str">
        <f t="shared" si="5"/>
        <v>BAA1</v>
      </c>
      <c r="E84" s="5" t="s">
        <v>95</v>
      </c>
      <c r="F84" s="5" t="s">
        <v>134</v>
      </c>
      <c r="G84" s="14" t="str">
        <f t="shared" si="6"/>
        <v>NON BANK</v>
      </c>
      <c r="H84" s="6">
        <v>68.058214320274004</v>
      </c>
      <c r="I84" s="10">
        <v>6.1</v>
      </c>
      <c r="J84" s="10" t="str">
        <f t="shared" si="7"/>
        <v>6 - 7</v>
      </c>
      <c r="K84" s="9">
        <v>40268</v>
      </c>
      <c r="L84" s="10">
        <v>0.84534157269999999</v>
      </c>
      <c r="M84" s="7">
        <v>650000</v>
      </c>
      <c r="N84" s="7">
        <f t="shared" si="8"/>
        <v>44237839.308178104</v>
      </c>
    </row>
    <row r="85" spans="1:14" hidden="1">
      <c r="A85" s="4" t="s">
        <v>306</v>
      </c>
      <c r="B85" s="5" t="s">
        <v>173</v>
      </c>
      <c r="C85" s="6">
        <v>9</v>
      </c>
      <c r="D85" s="6" t="str">
        <f t="shared" si="5"/>
        <v>BAA1</v>
      </c>
      <c r="E85" s="5" t="s">
        <v>95</v>
      </c>
      <c r="F85" s="5" t="s">
        <v>134</v>
      </c>
      <c r="G85" s="14" t="str">
        <f t="shared" si="6"/>
        <v>NON BANK</v>
      </c>
      <c r="H85" s="6">
        <v>48.773941426648001</v>
      </c>
      <c r="I85" s="10">
        <v>4.5</v>
      </c>
      <c r="J85" s="10" t="str">
        <f t="shared" si="7"/>
        <v>4 - 5</v>
      </c>
      <c r="K85" s="9">
        <v>40802</v>
      </c>
      <c r="L85" s="10">
        <v>0.43306074639999997</v>
      </c>
      <c r="M85" s="7">
        <v>500000</v>
      </c>
      <c r="N85" s="7">
        <f t="shared" si="8"/>
        <v>24386970.713323999</v>
      </c>
    </row>
    <row r="86" spans="1:14" hidden="1">
      <c r="A86" s="4" t="s">
        <v>307</v>
      </c>
      <c r="B86" s="5" t="s">
        <v>173</v>
      </c>
      <c r="C86" s="6">
        <v>9</v>
      </c>
      <c r="D86" s="6" t="str">
        <f t="shared" si="5"/>
        <v>BAA1</v>
      </c>
      <c r="E86" s="5" t="s">
        <v>95</v>
      </c>
      <c r="F86" s="5" t="s">
        <v>113</v>
      </c>
      <c r="G86" s="14" t="str">
        <f t="shared" si="6"/>
        <v>NON BANK</v>
      </c>
      <c r="H86" s="6">
        <v>65.172033650374999</v>
      </c>
      <c r="I86" s="10">
        <v>6</v>
      </c>
      <c r="J86" s="10" t="str">
        <f t="shared" si="7"/>
        <v>6 - 7</v>
      </c>
      <c r="K86" s="9">
        <v>40988</v>
      </c>
      <c r="L86" s="10">
        <v>0.44707372849999999</v>
      </c>
      <c r="M86" s="7">
        <v>750000</v>
      </c>
      <c r="N86" s="7">
        <f t="shared" si="8"/>
        <v>48879025.237781249</v>
      </c>
    </row>
    <row r="87" spans="1:14" hidden="1">
      <c r="A87" s="4" t="s">
        <v>308</v>
      </c>
      <c r="B87" s="5" t="s">
        <v>40</v>
      </c>
      <c r="C87" s="6">
        <v>9</v>
      </c>
      <c r="D87" s="6" t="str">
        <f t="shared" si="5"/>
        <v>BAA1</v>
      </c>
      <c r="E87" s="5" t="s">
        <v>95</v>
      </c>
      <c r="F87" s="5" t="s">
        <v>134</v>
      </c>
      <c r="G87" s="14" t="str">
        <f t="shared" si="6"/>
        <v>NON BANK</v>
      </c>
      <c r="H87" s="6">
        <v>24.162248027187001</v>
      </c>
      <c r="I87" s="10">
        <v>3.3</v>
      </c>
      <c r="J87" s="10" t="str">
        <f t="shared" si="7"/>
        <v>3 - 4</v>
      </c>
      <c r="K87" s="9">
        <v>41078</v>
      </c>
      <c r="L87" s="10">
        <v>0.20506345279999999</v>
      </c>
      <c r="M87" s="7">
        <v>750000</v>
      </c>
      <c r="N87" s="7">
        <f t="shared" si="8"/>
        <v>18121686.02039025</v>
      </c>
    </row>
    <row r="88" spans="1:14" hidden="1">
      <c r="A88" s="4" t="s">
        <v>309</v>
      </c>
      <c r="B88" s="5" t="s">
        <v>40</v>
      </c>
      <c r="C88" s="6">
        <v>9</v>
      </c>
      <c r="D88" s="6" t="str">
        <f t="shared" si="5"/>
        <v>BAA1</v>
      </c>
      <c r="E88" s="5" t="s">
        <v>95</v>
      </c>
      <c r="F88" s="5" t="s">
        <v>134</v>
      </c>
      <c r="G88" s="14" t="str">
        <f t="shared" si="6"/>
        <v>NON BANK</v>
      </c>
      <c r="H88" s="6">
        <v>35.953550027519</v>
      </c>
      <c r="I88" s="10">
        <v>6.7</v>
      </c>
      <c r="J88" s="10" t="str">
        <f t="shared" si="7"/>
        <v>6 - 7</v>
      </c>
      <c r="K88" s="9">
        <v>41247</v>
      </c>
      <c r="L88" s="10">
        <v>0.65909925869999997</v>
      </c>
      <c r="M88" s="7">
        <v>300000</v>
      </c>
      <c r="N88" s="7">
        <f t="shared" si="8"/>
        <v>10786065.0082557</v>
      </c>
    </row>
    <row r="89" spans="1:14" hidden="1">
      <c r="A89" s="4" t="s">
        <v>310</v>
      </c>
      <c r="B89" s="5" t="s">
        <v>44</v>
      </c>
      <c r="C89" s="6">
        <v>8</v>
      </c>
      <c r="D89" s="6" t="str">
        <f t="shared" si="5"/>
        <v>A3</v>
      </c>
      <c r="E89" s="5" t="s">
        <v>95</v>
      </c>
      <c r="F89" s="5" t="s">
        <v>106</v>
      </c>
      <c r="G89" s="14" t="str">
        <f t="shared" si="6"/>
        <v>NON BANK</v>
      </c>
      <c r="H89" s="6">
        <v>23.173309648958998</v>
      </c>
      <c r="I89" s="10">
        <v>3.6</v>
      </c>
      <c r="J89" s="10" t="str">
        <f t="shared" si="7"/>
        <v>3 - 4</v>
      </c>
      <c r="K89" s="9">
        <v>39366</v>
      </c>
      <c r="L89" s="10">
        <v>0.3656995119</v>
      </c>
      <c r="M89" s="7">
        <v>750000</v>
      </c>
      <c r="N89" s="7">
        <f t="shared" si="8"/>
        <v>17379982.236719247</v>
      </c>
    </row>
    <row r="90" spans="1:14" hidden="1">
      <c r="A90" s="4" t="s">
        <v>177</v>
      </c>
      <c r="B90" s="5" t="s">
        <v>29</v>
      </c>
      <c r="C90" s="6">
        <v>9</v>
      </c>
      <c r="D90" s="6" t="str">
        <f t="shared" si="5"/>
        <v>BAA1</v>
      </c>
      <c r="E90" s="5" t="s">
        <v>95</v>
      </c>
      <c r="F90" s="5" t="s">
        <v>102</v>
      </c>
      <c r="G90" s="14" t="str">
        <f t="shared" si="6"/>
        <v>NON BANK</v>
      </c>
      <c r="H90" s="6">
        <v>86.377441789545003</v>
      </c>
      <c r="I90" s="10">
        <v>5.7</v>
      </c>
      <c r="J90" s="10" t="str">
        <f t="shared" si="7"/>
        <v>5 - 6</v>
      </c>
      <c r="K90" s="9">
        <v>37580</v>
      </c>
      <c r="L90" s="10">
        <v>0.6197448794</v>
      </c>
      <c r="M90" s="7">
        <v>298851.50436751801</v>
      </c>
      <c r="N90" s="7">
        <f t="shared" si="8"/>
        <v>25814028.42222324</v>
      </c>
    </row>
    <row r="91" spans="1:14" hidden="1">
      <c r="A91" s="4" t="s">
        <v>311</v>
      </c>
      <c r="B91" s="5" t="s">
        <v>29</v>
      </c>
      <c r="C91" s="6">
        <v>9</v>
      </c>
      <c r="D91" s="6" t="str">
        <f t="shared" si="5"/>
        <v>BAA1</v>
      </c>
      <c r="E91" s="5" t="s">
        <v>95</v>
      </c>
      <c r="F91" s="5" t="s">
        <v>102</v>
      </c>
      <c r="G91" s="14" t="str">
        <f t="shared" si="6"/>
        <v>NON BANK</v>
      </c>
      <c r="H91" s="6">
        <v>42.664729518529001</v>
      </c>
      <c r="I91" s="10">
        <v>4</v>
      </c>
      <c r="J91" s="10" t="str">
        <f t="shared" si="7"/>
        <v>6 - 7</v>
      </c>
      <c r="K91" s="9">
        <v>37706</v>
      </c>
      <c r="L91" s="10">
        <v>0.3028275265</v>
      </c>
      <c r="M91" s="7">
        <v>500000</v>
      </c>
      <c r="N91" s="7">
        <f t="shared" si="8"/>
        <v>21332364.759264499</v>
      </c>
    </row>
    <row r="92" spans="1:14" hidden="1">
      <c r="A92" s="4" t="s">
        <v>241</v>
      </c>
      <c r="B92" s="5" t="s">
        <v>29</v>
      </c>
      <c r="C92" s="6">
        <v>9</v>
      </c>
      <c r="D92" s="6" t="str">
        <f t="shared" si="5"/>
        <v>BAA1</v>
      </c>
      <c r="E92" s="5" t="s">
        <v>95</v>
      </c>
      <c r="F92" s="5" t="s">
        <v>102</v>
      </c>
      <c r="G92" s="14" t="str">
        <f t="shared" si="6"/>
        <v>NON BANK</v>
      </c>
      <c r="H92" s="6">
        <v>53.815215343120002</v>
      </c>
      <c r="I92" s="10">
        <v>6</v>
      </c>
      <c r="J92" s="10" t="str">
        <f t="shared" si="7"/>
        <v>6 - 7</v>
      </c>
      <c r="K92" s="9">
        <v>40246</v>
      </c>
      <c r="L92" s="10">
        <v>0.32424212479999998</v>
      </c>
      <c r="M92" s="7">
        <v>500000</v>
      </c>
      <c r="N92" s="7">
        <f t="shared" si="8"/>
        <v>26907607.671560001</v>
      </c>
    </row>
    <row r="93" spans="1:14" hidden="1">
      <c r="A93" s="4" t="s">
        <v>242</v>
      </c>
      <c r="B93" s="5" t="s">
        <v>29</v>
      </c>
      <c r="C93" s="6">
        <v>9</v>
      </c>
      <c r="D93" s="6" t="str">
        <f t="shared" si="5"/>
        <v>BAA1</v>
      </c>
      <c r="E93" s="5" t="s">
        <v>95</v>
      </c>
      <c r="F93" s="5" t="s">
        <v>102</v>
      </c>
      <c r="G93" s="14" t="str">
        <f t="shared" si="6"/>
        <v>NON BANK</v>
      </c>
      <c r="H93" s="6">
        <v>28.138293670147</v>
      </c>
      <c r="I93" s="10">
        <v>5.6</v>
      </c>
      <c r="J93" s="10" t="str">
        <f t="shared" si="7"/>
        <v>5 - 6</v>
      </c>
      <c r="K93" s="9">
        <v>41206</v>
      </c>
      <c r="L93" s="10">
        <v>0.15152410429999999</v>
      </c>
      <c r="M93" s="7">
        <v>500000</v>
      </c>
      <c r="N93" s="7">
        <f t="shared" si="8"/>
        <v>14069146.835073501</v>
      </c>
    </row>
    <row r="94" spans="1:14" hidden="1">
      <c r="A94" s="4" t="s">
        <v>312</v>
      </c>
      <c r="B94" s="5" t="s">
        <v>29</v>
      </c>
      <c r="C94" s="6">
        <v>9</v>
      </c>
      <c r="D94" s="6" t="str">
        <f t="shared" si="5"/>
        <v>BAA1</v>
      </c>
      <c r="E94" s="5" t="s">
        <v>95</v>
      </c>
      <c r="F94" s="5" t="s">
        <v>102</v>
      </c>
      <c r="G94" s="14" t="str">
        <f t="shared" si="6"/>
        <v>NON BANK</v>
      </c>
      <c r="H94" s="6">
        <v>49.017551311486002</v>
      </c>
      <c r="I94" s="10">
        <v>6.8</v>
      </c>
      <c r="J94" s="10" t="str">
        <f t="shared" si="7"/>
        <v>6 - 7</v>
      </c>
      <c r="K94" s="9">
        <v>41284</v>
      </c>
      <c r="L94" s="10">
        <v>0.30133582819999999</v>
      </c>
      <c r="M94" s="7">
        <v>1250000</v>
      </c>
      <c r="N94" s="7">
        <f t="shared" si="8"/>
        <v>61271939.1393575</v>
      </c>
    </row>
    <row r="95" spans="1:14" hidden="1">
      <c r="A95" s="4" t="s">
        <v>313</v>
      </c>
      <c r="B95" s="5" t="s">
        <v>49</v>
      </c>
      <c r="C95" s="6">
        <v>6</v>
      </c>
      <c r="D95" s="6" t="str">
        <f t="shared" si="5"/>
        <v>A1</v>
      </c>
      <c r="E95" s="5" t="s">
        <v>98</v>
      </c>
      <c r="F95" s="5" t="s">
        <v>108</v>
      </c>
      <c r="G95" s="14" t="str">
        <f t="shared" si="6"/>
        <v>NON BANK</v>
      </c>
      <c r="H95" s="6">
        <v>27.210652026325999</v>
      </c>
      <c r="I95" s="10">
        <v>3.9</v>
      </c>
      <c r="J95" s="10" t="str">
        <f t="shared" si="7"/>
        <v>3 - 4</v>
      </c>
      <c r="K95" s="9">
        <v>39465</v>
      </c>
      <c r="L95" s="10">
        <v>0.35412641849999998</v>
      </c>
      <c r="M95" s="7">
        <v>1500000</v>
      </c>
      <c r="N95" s="7">
        <f t="shared" si="8"/>
        <v>40815978.039489001</v>
      </c>
    </row>
    <row r="96" spans="1:14" hidden="1">
      <c r="A96" s="4" t="s">
        <v>314</v>
      </c>
      <c r="B96" s="5" t="s">
        <v>49</v>
      </c>
      <c r="C96" s="6">
        <v>6</v>
      </c>
      <c r="D96" s="6" t="str">
        <f t="shared" si="5"/>
        <v>A1</v>
      </c>
      <c r="E96" s="5" t="s">
        <v>98</v>
      </c>
      <c r="F96" s="5" t="s">
        <v>108</v>
      </c>
      <c r="G96" s="14" t="str">
        <f t="shared" si="6"/>
        <v>NON BANK</v>
      </c>
      <c r="H96" s="6">
        <v>53.798046788623999</v>
      </c>
      <c r="I96" s="10">
        <v>6.2</v>
      </c>
      <c r="J96" s="10" t="str">
        <f t="shared" si="7"/>
        <v>6 - 7</v>
      </c>
      <c r="K96" s="9">
        <v>39591</v>
      </c>
      <c r="L96" s="10">
        <v>0.52857450620000002</v>
      </c>
      <c r="M96" s="7">
        <v>1200000</v>
      </c>
      <c r="N96" s="7">
        <f t="shared" si="8"/>
        <v>64557656.146348797</v>
      </c>
    </row>
    <row r="97" spans="1:14" hidden="1">
      <c r="A97" s="4" t="s">
        <v>315</v>
      </c>
      <c r="B97" s="5" t="s">
        <v>49</v>
      </c>
      <c r="C97" s="6">
        <v>6</v>
      </c>
      <c r="D97" s="6" t="str">
        <f t="shared" si="5"/>
        <v>A1</v>
      </c>
      <c r="E97" s="5" t="s">
        <v>98</v>
      </c>
      <c r="F97" s="5" t="s">
        <v>108</v>
      </c>
      <c r="G97" s="14" t="str">
        <f t="shared" si="6"/>
        <v>NON BANK</v>
      </c>
      <c r="H97" s="6">
        <v>32.163908324118999</v>
      </c>
      <c r="I97" s="10">
        <v>4.5</v>
      </c>
      <c r="J97" s="10" t="str">
        <f t="shared" si="7"/>
        <v>4 - 5</v>
      </c>
      <c r="K97" s="9">
        <v>39688</v>
      </c>
      <c r="L97" s="10">
        <v>0.36555100460000001</v>
      </c>
      <c r="M97" s="7">
        <v>1000000</v>
      </c>
      <c r="N97" s="7">
        <f t="shared" si="8"/>
        <v>32163908.324118998</v>
      </c>
    </row>
    <row r="98" spans="1:14" hidden="1">
      <c r="A98" s="4" t="s">
        <v>316</v>
      </c>
      <c r="B98" s="5" t="s">
        <v>49</v>
      </c>
      <c r="C98" s="6">
        <v>6</v>
      </c>
      <c r="D98" s="6" t="str">
        <f t="shared" si="5"/>
        <v>A1</v>
      </c>
      <c r="E98" s="5" t="s">
        <v>98</v>
      </c>
      <c r="F98" s="5" t="s">
        <v>108</v>
      </c>
      <c r="G98" s="14" t="str">
        <f t="shared" si="6"/>
        <v>NON BANK</v>
      </c>
      <c r="H98" s="6">
        <v>65.274415372847997</v>
      </c>
      <c r="I98" s="10">
        <v>6.8</v>
      </c>
      <c r="J98" s="10" t="str">
        <f t="shared" si="7"/>
        <v>6 - 7</v>
      </c>
      <c r="K98" s="9">
        <v>39829</v>
      </c>
      <c r="L98" s="10">
        <v>0.48940860279999998</v>
      </c>
      <c r="M98" s="7">
        <v>2000000</v>
      </c>
      <c r="N98" s="7">
        <f t="shared" si="8"/>
        <v>130548830.74569599</v>
      </c>
    </row>
    <row r="99" spans="1:14" hidden="1">
      <c r="A99" s="4" t="s">
        <v>317</v>
      </c>
      <c r="B99" s="5" t="s">
        <v>49</v>
      </c>
      <c r="C99" s="6">
        <v>6</v>
      </c>
      <c r="D99" s="6" t="str">
        <f t="shared" si="5"/>
        <v>A1</v>
      </c>
      <c r="E99" s="5" t="s">
        <v>98</v>
      </c>
      <c r="F99" s="5" t="s">
        <v>108</v>
      </c>
      <c r="G99" s="14" t="str">
        <f t="shared" si="6"/>
        <v>NON BANK</v>
      </c>
      <c r="H99" s="6">
        <v>14.146690495713001</v>
      </c>
      <c r="I99" s="10">
        <v>3</v>
      </c>
      <c r="J99" s="10" t="str">
        <f t="shared" si="7"/>
        <v>6 - 7</v>
      </c>
      <c r="K99" s="9">
        <v>39875</v>
      </c>
      <c r="L99" s="10">
        <v>0.71823380790000002</v>
      </c>
      <c r="M99" s="7">
        <v>246533.61259921399</v>
      </c>
      <c r="N99" s="7">
        <f t="shared" si="8"/>
        <v>3487634.7142310916</v>
      </c>
    </row>
    <row r="100" spans="1:14" hidden="1">
      <c r="A100" s="4" t="s">
        <v>318</v>
      </c>
      <c r="B100" s="5" t="s">
        <v>49</v>
      </c>
      <c r="C100" s="6">
        <v>6</v>
      </c>
      <c r="D100" s="6" t="str">
        <f t="shared" ref="D100:D131" si="9">VLOOKUP(C100,$P$3:$Q$9,2)</f>
        <v>A1</v>
      </c>
      <c r="E100" s="5" t="s">
        <v>98</v>
      </c>
      <c r="F100" s="5" t="s">
        <v>108</v>
      </c>
      <c r="G100" s="14" t="str">
        <f t="shared" si="6"/>
        <v>NON BANK</v>
      </c>
      <c r="H100" s="6">
        <v>20.238842453534001</v>
      </c>
      <c r="I100" s="10">
        <v>3.5</v>
      </c>
      <c r="J100" s="10" t="str">
        <f t="shared" si="7"/>
        <v>3 - 4</v>
      </c>
      <c r="K100" s="9">
        <v>40246</v>
      </c>
      <c r="L100" s="10">
        <v>0.28122506730000002</v>
      </c>
      <c r="M100" s="7">
        <v>328711.48346561799</v>
      </c>
      <c r="N100" s="7">
        <f t="shared" si="8"/>
        <v>6652739.9265280897</v>
      </c>
    </row>
    <row r="101" spans="1:14" hidden="1">
      <c r="A101" s="4" t="s">
        <v>319</v>
      </c>
      <c r="B101" s="5" t="s">
        <v>49</v>
      </c>
      <c r="C101" s="6">
        <v>6</v>
      </c>
      <c r="D101" s="6" t="str">
        <f t="shared" si="9"/>
        <v>A1</v>
      </c>
      <c r="E101" s="5" t="s">
        <v>98</v>
      </c>
      <c r="F101" s="5" t="s">
        <v>108</v>
      </c>
      <c r="G101" s="14" t="str">
        <f t="shared" si="6"/>
        <v>NON BANK</v>
      </c>
      <c r="H101" s="6">
        <v>45.048233283327001</v>
      </c>
      <c r="I101" s="10">
        <v>6.9</v>
      </c>
      <c r="J101" s="10" t="str">
        <f t="shared" si="7"/>
        <v>6 - 7</v>
      </c>
      <c r="K101" s="9">
        <v>40568</v>
      </c>
      <c r="L101" s="10">
        <v>0.66795527619999995</v>
      </c>
      <c r="M101" s="7">
        <v>750000</v>
      </c>
      <c r="N101" s="7">
        <f t="shared" si="8"/>
        <v>33786174.962495252</v>
      </c>
    </row>
    <row r="102" spans="1:14" hidden="1">
      <c r="A102" s="4" t="s">
        <v>228</v>
      </c>
      <c r="B102" s="5" t="s">
        <v>49</v>
      </c>
      <c r="C102" s="6">
        <v>6</v>
      </c>
      <c r="D102" s="6" t="str">
        <f t="shared" si="9"/>
        <v>A1</v>
      </c>
      <c r="E102" s="5" t="s">
        <v>98</v>
      </c>
      <c r="F102" s="5" t="s">
        <v>108</v>
      </c>
      <c r="G102" s="14" t="str">
        <f t="shared" si="6"/>
        <v>NON BANK</v>
      </c>
      <c r="H102" s="6">
        <v>44.291797509090998</v>
      </c>
      <c r="I102" s="10">
        <v>5.5</v>
      </c>
      <c r="J102" s="10" t="str">
        <f t="shared" si="7"/>
        <v>5 - 6</v>
      </c>
      <c r="K102" s="9">
        <v>41162</v>
      </c>
      <c r="L102" s="10">
        <v>0.30870580489999999</v>
      </c>
      <c r="M102" s="7">
        <v>600000</v>
      </c>
      <c r="N102" s="7">
        <f t="shared" si="8"/>
        <v>26575078.5054546</v>
      </c>
    </row>
    <row r="103" spans="1:14" hidden="1">
      <c r="A103" s="4" t="s">
        <v>320</v>
      </c>
      <c r="B103" s="5" t="s">
        <v>143</v>
      </c>
      <c r="C103" s="6">
        <v>10</v>
      </c>
      <c r="D103" s="6" t="str">
        <f t="shared" si="9"/>
        <v>BAA2</v>
      </c>
      <c r="E103" s="5" t="s">
        <v>98</v>
      </c>
      <c r="F103" s="5" t="s">
        <v>120</v>
      </c>
      <c r="G103" s="14" t="str">
        <f t="shared" si="6"/>
        <v>NON BANK</v>
      </c>
      <c r="H103" s="6">
        <v>86.07427069997</v>
      </c>
      <c r="I103" s="10">
        <v>4.2</v>
      </c>
      <c r="J103" s="10" t="str">
        <f t="shared" si="7"/>
        <v>4 - 5</v>
      </c>
      <c r="K103" s="9">
        <v>37776</v>
      </c>
      <c r="L103" s="10">
        <v>0.34250464409999998</v>
      </c>
      <c r="M103" s="7">
        <v>750000</v>
      </c>
      <c r="N103" s="7">
        <f t="shared" si="8"/>
        <v>64555703.024977498</v>
      </c>
    </row>
    <row r="104" spans="1:14" hidden="1">
      <c r="A104" s="4" t="s">
        <v>142</v>
      </c>
      <c r="B104" s="5" t="s">
        <v>143</v>
      </c>
      <c r="C104" s="6">
        <v>10</v>
      </c>
      <c r="D104" s="6" t="str">
        <f t="shared" si="9"/>
        <v>BAA2</v>
      </c>
      <c r="E104" s="5" t="s">
        <v>98</v>
      </c>
      <c r="F104" s="5" t="s">
        <v>120</v>
      </c>
      <c r="G104" s="14" t="str">
        <f t="shared" si="6"/>
        <v>NON BANK</v>
      </c>
      <c r="H104" s="6">
        <v>78.537175900934002</v>
      </c>
      <c r="I104" s="10">
        <v>3.3</v>
      </c>
      <c r="J104" s="10" t="str">
        <f t="shared" si="7"/>
        <v>3 - 4</v>
      </c>
      <c r="K104" s="9">
        <v>39246</v>
      </c>
      <c r="L104" s="10">
        <v>0.1569408437</v>
      </c>
      <c r="M104" s="7">
        <v>1500000</v>
      </c>
      <c r="N104" s="7">
        <f t="shared" si="8"/>
        <v>117805763.851401</v>
      </c>
    </row>
    <row r="105" spans="1:14" hidden="1">
      <c r="A105" s="4" t="s">
        <v>321</v>
      </c>
      <c r="B105" s="5" t="s">
        <v>143</v>
      </c>
      <c r="C105" s="6">
        <v>10</v>
      </c>
      <c r="D105" s="6" t="str">
        <f t="shared" si="9"/>
        <v>BAA2</v>
      </c>
      <c r="E105" s="5" t="s">
        <v>98</v>
      </c>
      <c r="F105" s="5" t="s">
        <v>120</v>
      </c>
      <c r="G105" s="14" t="str">
        <f t="shared" si="6"/>
        <v>NON BANK</v>
      </c>
      <c r="H105" s="6">
        <v>140.61354223084399</v>
      </c>
      <c r="I105" s="10">
        <v>5.3</v>
      </c>
      <c r="J105" s="10" t="str">
        <f t="shared" si="7"/>
        <v>5 - 6</v>
      </c>
      <c r="K105" s="9">
        <v>39246</v>
      </c>
      <c r="L105" s="10">
        <v>0.589088528</v>
      </c>
      <c r="M105" s="7">
        <v>657473.30960854096</v>
      </c>
      <c r="N105" s="7">
        <f t="shared" si="8"/>
        <v>92449650.986293346</v>
      </c>
    </row>
    <row r="106" spans="1:14" hidden="1">
      <c r="A106" s="4" t="s">
        <v>322</v>
      </c>
      <c r="B106" s="5" t="s">
        <v>143</v>
      </c>
      <c r="C106" s="6">
        <v>10</v>
      </c>
      <c r="D106" s="6" t="str">
        <f t="shared" si="9"/>
        <v>BAA2</v>
      </c>
      <c r="E106" s="5" t="s">
        <v>98</v>
      </c>
      <c r="F106" s="5" t="s">
        <v>120</v>
      </c>
      <c r="G106" s="14" t="str">
        <f t="shared" si="6"/>
        <v>NON BANK</v>
      </c>
      <c r="H106" s="6">
        <v>77.710760414537006</v>
      </c>
      <c r="I106" s="10">
        <v>3.3</v>
      </c>
      <c r="J106" s="10" t="str">
        <f t="shared" si="7"/>
        <v>3 - 4</v>
      </c>
      <c r="K106" s="9">
        <v>40729</v>
      </c>
      <c r="L106" s="10">
        <v>0.1708041495</v>
      </c>
      <c r="M106" s="7">
        <v>1000000</v>
      </c>
      <c r="N106" s="7">
        <f t="shared" si="8"/>
        <v>77710760.414537013</v>
      </c>
    </row>
    <row r="107" spans="1:14" hidden="1">
      <c r="A107" s="4" t="s">
        <v>323</v>
      </c>
      <c r="B107" s="5" t="s">
        <v>143</v>
      </c>
      <c r="C107" s="6">
        <v>10</v>
      </c>
      <c r="D107" s="6" t="str">
        <f t="shared" si="9"/>
        <v>BAA2</v>
      </c>
      <c r="E107" s="5" t="s">
        <v>98</v>
      </c>
      <c r="F107" s="5" t="s">
        <v>120</v>
      </c>
      <c r="G107" s="14" t="str">
        <f t="shared" si="6"/>
        <v>NON BANK</v>
      </c>
      <c r="H107" s="6">
        <v>87.392315614799998</v>
      </c>
      <c r="I107" s="10">
        <v>4.5999999999999996</v>
      </c>
      <c r="J107" s="10" t="str">
        <f t="shared" si="7"/>
        <v>4 - 5</v>
      </c>
      <c r="K107" s="9">
        <v>40833</v>
      </c>
      <c r="L107" s="10">
        <v>0.2283046843</v>
      </c>
      <c r="M107" s="7">
        <v>1000000</v>
      </c>
      <c r="N107" s="7">
        <f t="shared" si="8"/>
        <v>87392315.614799991</v>
      </c>
    </row>
    <row r="108" spans="1:14" hidden="1">
      <c r="A108" s="4" t="s">
        <v>226</v>
      </c>
      <c r="B108" s="5" t="s">
        <v>143</v>
      </c>
      <c r="C108" s="6">
        <v>10</v>
      </c>
      <c r="D108" s="6" t="str">
        <f t="shared" si="9"/>
        <v>BAA2</v>
      </c>
      <c r="E108" s="5" t="s">
        <v>98</v>
      </c>
      <c r="F108" s="5" t="s">
        <v>120</v>
      </c>
      <c r="G108" s="14" t="str">
        <f t="shared" si="6"/>
        <v>NON BANK</v>
      </c>
      <c r="H108" s="6">
        <v>103.622421754881</v>
      </c>
      <c r="I108" s="10">
        <v>6</v>
      </c>
      <c r="J108" s="10" t="str">
        <f t="shared" si="7"/>
        <v>6 - 7</v>
      </c>
      <c r="K108" s="9">
        <v>41156</v>
      </c>
      <c r="L108" s="10">
        <v>0.31713520350000002</v>
      </c>
      <c r="M108" s="7">
        <v>1000000</v>
      </c>
      <c r="N108" s="7">
        <f t="shared" si="8"/>
        <v>103622421.75488101</v>
      </c>
    </row>
    <row r="109" spans="1:14" hidden="1">
      <c r="A109" s="4" t="s">
        <v>324</v>
      </c>
      <c r="B109" s="5" t="s">
        <v>143</v>
      </c>
      <c r="C109" s="6">
        <v>10</v>
      </c>
      <c r="D109" s="6" t="str">
        <f t="shared" si="9"/>
        <v>BAA2</v>
      </c>
      <c r="E109" s="5" t="s">
        <v>98</v>
      </c>
      <c r="F109" s="5" t="s">
        <v>120</v>
      </c>
      <c r="G109" s="14" t="str">
        <f t="shared" si="6"/>
        <v>NON BANK</v>
      </c>
      <c r="H109" s="6">
        <v>88.861486726737994</v>
      </c>
      <c r="I109" s="10">
        <v>4.7</v>
      </c>
      <c r="J109" s="10" t="str">
        <f t="shared" si="7"/>
        <v>4 - 5</v>
      </c>
      <c r="K109" s="9">
        <v>41170</v>
      </c>
      <c r="L109" s="10">
        <v>0.88783753659999998</v>
      </c>
      <c r="M109" s="7">
        <v>287622.54803241597</v>
      </c>
      <c r="N109" s="7">
        <f t="shared" si="8"/>
        <v>25558567.234293092</v>
      </c>
    </row>
    <row r="110" spans="1:14" hidden="1">
      <c r="A110" s="4" t="s">
        <v>325</v>
      </c>
      <c r="B110" s="5" t="s">
        <v>143</v>
      </c>
      <c r="C110" s="6">
        <v>10</v>
      </c>
      <c r="D110" s="6" t="str">
        <f t="shared" si="9"/>
        <v>BAA2</v>
      </c>
      <c r="E110" s="5" t="s">
        <v>98</v>
      </c>
      <c r="F110" s="5" t="s">
        <v>120</v>
      </c>
      <c r="G110" s="14" t="str">
        <f t="shared" si="6"/>
        <v>NON BANK</v>
      </c>
      <c r="H110" s="6">
        <v>83.740430712985003</v>
      </c>
      <c r="I110" s="10">
        <v>4.0999999999999996</v>
      </c>
      <c r="J110" s="10" t="str">
        <f t="shared" si="7"/>
        <v>4 - 5</v>
      </c>
      <c r="K110" s="9">
        <v>41190</v>
      </c>
      <c r="L110" s="10">
        <v>0.2490067456</v>
      </c>
      <c r="M110" s="7">
        <v>1000000</v>
      </c>
      <c r="N110" s="7">
        <f t="shared" si="8"/>
        <v>83740430.712985009</v>
      </c>
    </row>
    <row r="111" spans="1:14" hidden="1">
      <c r="A111" s="4" t="s">
        <v>326</v>
      </c>
      <c r="B111" s="5" t="s">
        <v>78</v>
      </c>
      <c r="C111" s="6">
        <v>9</v>
      </c>
      <c r="D111" s="6" t="str">
        <f t="shared" si="9"/>
        <v>BAA1</v>
      </c>
      <c r="E111" s="5" t="s">
        <v>95</v>
      </c>
      <c r="F111" s="5" t="s">
        <v>113</v>
      </c>
      <c r="G111" s="14" t="str">
        <f t="shared" si="6"/>
        <v>NON BANK</v>
      </c>
      <c r="H111" s="6">
        <v>90.192926841835003</v>
      </c>
      <c r="I111" s="10">
        <v>6.3</v>
      </c>
      <c r="J111" s="10" t="str">
        <f t="shared" si="7"/>
        <v>6 - 7</v>
      </c>
      <c r="K111" s="9">
        <v>38533</v>
      </c>
      <c r="L111" s="10">
        <v>0.60612409450000004</v>
      </c>
      <c r="M111" s="7">
        <v>1000000</v>
      </c>
      <c r="N111" s="7">
        <f t="shared" si="8"/>
        <v>90192926.841835007</v>
      </c>
    </row>
    <row r="112" spans="1:14" hidden="1">
      <c r="A112" s="4" t="s">
        <v>327</v>
      </c>
      <c r="B112" s="5" t="s">
        <v>78</v>
      </c>
      <c r="C112" s="6">
        <v>9</v>
      </c>
      <c r="D112" s="6" t="str">
        <f t="shared" si="9"/>
        <v>BAA1</v>
      </c>
      <c r="E112" s="5" t="s">
        <v>95</v>
      </c>
      <c r="F112" s="5" t="s">
        <v>113</v>
      </c>
      <c r="G112" s="14" t="str">
        <f t="shared" si="6"/>
        <v>NON BANK</v>
      </c>
      <c r="H112" s="6">
        <v>63.277084570448999</v>
      </c>
      <c r="I112" s="10">
        <v>3.9</v>
      </c>
      <c r="J112" s="10" t="str">
        <f t="shared" si="7"/>
        <v>3 - 4</v>
      </c>
      <c r="K112" s="9">
        <v>40205</v>
      </c>
      <c r="L112" s="10">
        <v>0.2057701968</v>
      </c>
      <c r="M112" s="7">
        <v>500000</v>
      </c>
      <c r="N112" s="7">
        <f t="shared" si="8"/>
        <v>31638542.285224501</v>
      </c>
    </row>
    <row r="113" spans="1:14" hidden="1">
      <c r="A113" s="4" t="s">
        <v>203</v>
      </c>
      <c r="B113" s="5" t="s">
        <v>78</v>
      </c>
      <c r="C113" s="6">
        <v>9</v>
      </c>
      <c r="D113" s="6" t="str">
        <f t="shared" si="9"/>
        <v>BAA1</v>
      </c>
      <c r="E113" s="5" t="s">
        <v>95</v>
      </c>
      <c r="F113" s="5" t="s">
        <v>113</v>
      </c>
      <c r="G113" s="14" t="str">
        <f t="shared" si="6"/>
        <v>NON BANK</v>
      </c>
      <c r="H113" s="6">
        <v>76.796264541026005</v>
      </c>
      <c r="I113" s="10">
        <v>5.6</v>
      </c>
      <c r="J113" s="10" t="str">
        <f t="shared" si="7"/>
        <v>5 - 6</v>
      </c>
      <c r="K113" s="9">
        <v>40477</v>
      </c>
      <c r="L113" s="10">
        <v>0.35611788220000001</v>
      </c>
      <c r="M113" s="7">
        <v>1000000</v>
      </c>
      <c r="N113" s="7">
        <f t="shared" si="8"/>
        <v>76796264.541026011</v>
      </c>
    </row>
    <row r="114" spans="1:14">
      <c r="A114" s="4" t="s">
        <v>328</v>
      </c>
      <c r="B114" s="5" t="s">
        <v>84</v>
      </c>
      <c r="C114" s="6">
        <v>7</v>
      </c>
      <c r="D114" s="6" t="str">
        <f t="shared" si="9"/>
        <v>A2</v>
      </c>
      <c r="E114" s="5" t="s">
        <v>95</v>
      </c>
      <c r="F114" s="5" t="s">
        <v>104</v>
      </c>
      <c r="G114" s="14" t="str">
        <f t="shared" si="6"/>
        <v>NON BANK</v>
      </c>
      <c r="H114" s="6">
        <v>95.265372190457995</v>
      </c>
      <c r="I114" s="10">
        <v>4.9000000000000004</v>
      </c>
      <c r="J114" s="10" t="str">
        <f t="shared" si="7"/>
        <v>4 - 5</v>
      </c>
      <c r="K114" s="9">
        <v>37745</v>
      </c>
      <c r="L114" s="10">
        <v>0.67054273259999997</v>
      </c>
      <c r="M114" s="7">
        <v>239081.203494015</v>
      </c>
      <c r="N114" s="7">
        <f t="shared" si="8"/>
        <v>22776159.834599964</v>
      </c>
    </row>
    <row r="115" spans="1:14" hidden="1">
      <c r="A115" s="4" t="s">
        <v>329</v>
      </c>
      <c r="B115" s="5" t="s">
        <v>84</v>
      </c>
      <c r="C115" s="6">
        <v>7</v>
      </c>
      <c r="D115" s="6" t="str">
        <f t="shared" si="9"/>
        <v>A2</v>
      </c>
      <c r="E115" s="5" t="s">
        <v>95</v>
      </c>
      <c r="F115" s="5" t="s">
        <v>104</v>
      </c>
      <c r="G115" s="14" t="str">
        <f t="shared" si="6"/>
        <v>NON BANK</v>
      </c>
      <c r="H115" s="6">
        <v>52.485485047692997</v>
      </c>
      <c r="I115" s="10">
        <v>3.7</v>
      </c>
      <c r="J115" s="10" t="str">
        <f t="shared" si="7"/>
        <v>3 - 4</v>
      </c>
      <c r="K115" s="9">
        <v>39393</v>
      </c>
      <c r="L115" s="10">
        <v>0.30587281249999998</v>
      </c>
      <c r="M115" s="7">
        <v>1250000</v>
      </c>
      <c r="N115" s="7">
        <f t="shared" si="8"/>
        <v>65606856.309616245</v>
      </c>
    </row>
    <row r="116" spans="1:14" hidden="1">
      <c r="A116" s="4" t="s">
        <v>197</v>
      </c>
      <c r="B116" s="5" t="s">
        <v>84</v>
      </c>
      <c r="C116" s="6">
        <v>7</v>
      </c>
      <c r="D116" s="6" t="str">
        <f t="shared" si="9"/>
        <v>A2</v>
      </c>
      <c r="E116" s="5" t="s">
        <v>95</v>
      </c>
      <c r="F116" s="5" t="s">
        <v>104</v>
      </c>
      <c r="G116" s="14" t="str">
        <f t="shared" si="6"/>
        <v>NON BANK</v>
      </c>
      <c r="H116" s="6">
        <v>70.367654920936005</v>
      </c>
      <c r="I116" s="10">
        <v>5.5</v>
      </c>
      <c r="J116" s="10" t="str">
        <f t="shared" si="7"/>
        <v>5 - 6</v>
      </c>
      <c r="K116" s="9">
        <v>40063</v>
      </c>
      <c r="L116" s="10">
        <v>0.29597273499999999</v>
      </c>
      <c r="M116" s="7">
        <v>1500000</v>
      </c>
      <c r="N116" s="7">
        <f t="shared" si="8"/>
        <v>105551482.38140401</v>
      </c>
    </row>
    <row r="117" spans="1:14" hidden="1">
      <c r="A117" s="4" t="s">
        <v>330</v>
      </c>
      <c r="B117" s="5" t="s">
        <v>84</v>
      </c>
      <c r="C117" s="6">
        <v>7</v>
      </c>
      <c r="D117" s="6" t="str">
        <f t="shared" si="9"/>
        <v>A2</v>
      </c>
      <c r="E117" s="5" t="s">
        <v>95</v>
      </c>
      <c r="F117" s="5" t="s">
        <v>104</v>
      </c>
      <c r="G117" s="14" t="str">
        <f t="shared" si="6"/>
        <v>NON BANK</v>
      </c>
      <c r="H117" s="6">
        <v>68.958849004623005</v>
      </c>
      <c r="I117" s="10">
        <v>6.3</v>
      </c>
      <c r="J117" s="10" t="str">
        <f t="shared" si="7"/>
        <v>6 - 7</v>
      </c>
      <c r="K117" s="9">
        <v>40351</v>
      </c>
      <c r="L117" s="10">
        <v>0.30472605219999999</v>
      </c>
      <c r="M117" s="7">
        <v>1000000</v>
      </c>
      <c r="N117" s="7">
        <f t="shared" si="8"/>
        <v>68958849.004623011</v>
      </c>
    </row>
    <row r="118" spans="1:14" hidden="1">
      <c r="A118" s="4" t="s">
        <v>331</v>
      </c>
      <c r="B118" s="5" t="s">
        <v>84</v>
      </c>
      <c r="C118" s="6">
        <v>7</v>
      </c>
      <c r="D118" s="6" t="str">
        <f t="shared" si="9"/>
        <v>A2</v>
      </c>
      <c r="E118" s="5" t="s">
        <v>95</v>
      </c>
      <c r="F118" s="5" t="s">
        <v>104</v>
      </c>
      <c r="G118" s="14" t="str">
        <f t="shared" si="6"/>
        <v>NON BANK</v>
      </c>
      <c r="H118" s="6">
        <v>49.627495098400999</v>
      </c>
      <c r="I118" s="10">
        <v>3.9</v>
      </c>
      <c r="J118" s="10" t="str">
        <f t="shared" si="7"/>
        <v>3 - 4</v>
      </c>
      <c r="K118" s="9">
        <v>40504</v>
      </c>
      <c r="L118" s="10">
        <v>0.2385672231</v>
      </c>
      <c r="M118" s="7">
        <v>1000000</v>
      </c>
      <c r="N118" s="7">
        <f t="shared" si="8"/>
        <v>49627495.098401003</v>
      </c>
    </row>
    <row r="119" spans="1:14" hidden="1">
      <c r="A119" s="4" t="s">
        <v>243</v>
      </c>
      <c r="B119" s="5" t="s">
        <v>84</v>
      </c>
      <c r="C119" s="6">
        <v>7</v>
      </c>
      <c r="D119" s="6" t="str">
        <f t="shared" si="9"/>
        <v>A2</v>
      </c>
      <c r="E119" s="5" t="s">
        <v>95</v>
      </c>
      <c r="F119" s="5" t="s">
        <v>104</v>
      </c>
      <c r="G119" s="14" t="str">
        <f t="shared" si="6"/>
        <v>NON BANK</v>
      </c>
      <c r="H119" s="6">
        <v>71.683983209047</v>
      </c>
      <c r="I119" s="10">
        <v>5.9</v>
      </c>
      <c r="J119" s="10" t="str">
        <f t="shared" si="7"/>
        <v>5 - 6</v>
      </c>
      <c r="K119" s="9">
        <v>40935</v>
      </c>
      <c r="L119" s="10">
        <v>0.31801100789999998</v>
      </c>
      <c r="M119" s="7">
        <v>1000000</v>
      </c>
      <c r="N119" s="7">
        <f t="shared" si="8"/>
        <v>71683983.209047005</v>
      </c>
    </row>
    <row r="120" spans="1:14" hidden="1">
      <c r="A120" s="4" t="s">
        <v>332</v>
      </c>
      <c r="B120" s="5" t="s">
        <v>84</v>
      </c>
      <c r="C120" s="6">
        <v>7</v>
      </c>
      <c r="D120" s="6" t="str">
        <f t="shared" si="9"/>
        <v>A2</v>
      </c>
      <c r="E120" s="5" t="s">
        <v>95</v>
      </c>
      <c r="F120" s="5" t="s">
        <v>104</v>
      </c>
      <c r="G120" s="14" t="str">
        <f t="shared" si="6"/>
        <v>NON BANK</v>
      </c>
      <c r="H120" s="6">
        <v>64.674413819267997</v>
      </c>
      <c r="I120" s="10">
        <v>5.3</v>
      </c>
      <c r="J120" s="10" t="str">
        <f t="shared" si="7"/>
        <v>5 - 6</v>
      </c>
      <c r="K120" s="9">
        <v>41080</v>
      </c>
      <c r="L120" s="10">
        <v>0.36430950420000002</v>
      </c>
      <c r="M120" s="7">
        <v>750000</v>
      </c>
      <c r="N120" s="7">
        <f t="shared" si="8"/>
        <v>48505810.364450999</v>
      </c>
    </row>
    <row r="121" spans="1:14" hidden="1">
      <c r="A121" s="4" t="s">
        <v>119</v>
      </c>
      <c r="B121" s="5" t="s">
        <v>72</v>
      </c>
      <c r="C121" s="6">
        <v>8</v>
      </c>
      <c r="D121" s="6" t="str">
        <f t="shared" si="9"/>
        <v>A3</v>
      </c>
      <c r="E121" s="5" t="s">
        <v>98</v>
      </c>
      <c r="F121" s="5" t="s">
        <v>120</v>
      </c>
      <c r="G121" s="14" t="str">
        <f t="shared" si="6"/>
        <v>NON BANK</v>
      </c>
      <c r="H121" s="6">
        <v>34.890777170290001</v>
      </c>
      <c r="I121" s="10">
        <v>3.2</v>
      </c>
      <c r="J121" s="10" t="str">
        <f t="shared" si="7"/>
        <v>3 - 4</v>
      </c>
      <c r="K121" s="9">
        <v>37393</v>
      </c>
      <c r="L121" s="10">
        <v>0.2730232132</v>
      </c>
      <c r="M121" s="7">
        <v>900000</v>
      </c>
      <c r="N121" s="7">
        <f t="shared" si="8"/>
        <v>31401699.453260999</v>
      </c>
    </row>
    <row r="122" spans="1:14" hidden="1">
      <c r="A122" s="4" t="s">
        <v>333</v>
      </c>
      <c r="B122" s="5" t="s">
        <v>72</v>
      </c>
      <c r="C122" s="6">
        <v>8</v>
      </c>
      <c r="D122" s="6" t="str">
        <f t="shared" si="9"/>
        <v>A3</v>
      </c>
      <c r="E122" s="5" t="s">
        <v>98</v>
      </c>
      <c r="F122" s="5" t="s">
        <v>120</v>
      </c>
      <c r="G122" s="14" t="str">
        <f t="shared" si="6"/>
        <v>NON BANK</v>
      </c>
      <c r="H122" s="6">
        <v>34.021319921603997</v>
      </c>
      <c r="I122" s="10">
        <v>3.5</v>
      </c>
      <c r="J122" s="10" t="str">
        <f t="shared" si="7"/>
        <v>3 - 4</v>
      </c>
      <c r="K122" s="9">
        <v>39345</v>
      </c>
      <c r="L122" s="10">
        <v>0.22379042390000001</v>
      </c>
      <c r="M122" s="7">
        <v>2375000</v>
      </c>
      <c r="N122" s="7">
        <f t="shared" si="8"/>
        <v>80800634.813809499</v>
      </c>
    </row>
    <row r="123" spans="1:14" hidden="1">
      <c r="A123" s="4" t="s">
        <v>183</v>
      </c>
      <c r="B123" s="5" t="s">
        <v>72</v>
      </c>
      <c r="C123" s="6">
        <v>8</v>
      </c>
      <c r="D123" s="6" t="str">
        <f t="shared" si="9"/>
        <v>A3</v>
      </c>
      <c r="E123" s="5" t="s">
        <v>98</v>
      </c>
      <c r="F123" s="5" t="s">
        <v>120</v>
      </c>
      <c r="G123" s="14" t="str">
        <f t="shared" si="6"/>
        <v>NON BANK</v>
      </c>
      <c r="H123" s="6">
        <v>81.514214022787002</v>
      </c>
      <c r="I123" s="10">
        <v>5.6</v>
      </c>
      <c r="J123" s="10" t="str">
        <f t="shared" si="7"/>
        <v>5 - 6</v>
      </c>
      <c r="K123" s="9">
        <v>39373</v>
      </c>
      <c r="L123" s="10">
        <v>0.22922548109999999</v>
      </c>
      <c r="M123" s="7">
        <v>1016095.11484956</v>
      </c>
      <c r="N123" s="7">
        <f t="shared" si="8"/>
        <v>82826194.659355372</v>
      </c>
    </row>
    <row r="124" spans="1:14" hidden="1">
      <c r="A124" s="4" t="s">
        <v>334</v>
      </c>
      <c r="B124" s="5" t="s">
        <v>72</v>
      </c>
      <c r="C124" s="6">
        <v>8</v>
      </c>
      <c r="D124" s="6" t="str">
        <f t="shared" si="9"/>
        <v>A3</v>
      </c>
      <c r="E124" s="5" t="s">
        <v>98</v>
      </c>
      <c r="F124" s="5" t="s">
        <v>120</v>
      </c>
      <c r="G124" s="14" t="str">
        <f t="shared" si="6"/>
        <v>NON BANK</v>
      </c>
      <c r="H124" s="6">
        <v>58.308223349812998</v>
      </c>
      <c r="I124" s="10">
        <v>6.1</v>
      </c>
      <c r="J124" s="10" t="str">
        <f t="shared" si="7"/>
        <v>6 - 7</v>
      </c>
      <c r="K124" s="9">
        <v>39561</v>
      </c>
      <c r="L124" s="10">
        <v>0.27115433950000001</v>
      </c>
      <c r="M124" s="7">
        <v>1400000</v>
      </c>
      <c r="N124" s="7">
        <f t="shared" si="8"/>
        <v>81631512.689738199</v>
      </c>
    </row>
    <row r="125" spans="1:14" hidden="1">
      <c r="A125" s="4" t="s">
        <v>199</v>
      </c>
      <c r="B125" s="5" t="s">
        <v>1</v>
      </c>
      <c r="C125" s="6">
        <v>9</v>
      </c>
      <c r="D125" s="6" t="str">
        <f t="shared" si="9"/>
        <v>BAA1</v>
      </c>
      <c r="E125" s="5" t="s">
        <v>95</v>
      </c>
      <c r="F125" s="5" t="s">
        <v>112</v>
      </c>
      <c r="G125" s="14" t="str">
        <f t="shared" si="6"/>
        <v>NON BANK</v>
      </c>
      <c r="H125" s="6">
        <v>77.125741714675996</v>
      </c>
      <c r="I125" s="10">
        <v>5.9</v>
      </c>
      <c r="J125" s="10" t="str">
        <f t="shared" si="7"/>
        <v>5 - 6</v>
      </c>
      <c r="K125" s="9">
        <v>40200</v>
      </c>
      <c r="L125" s="10">
        <v>0.3153266623</v>
      </c>
      <c r="M125" s="7">
        <v>500000</v>
      </c>
      <c r="N125" s="7">
        <f t="shared" si="8"/>
        <v>38562870.857337996</v>
      </c>
    </row>
    <row r="126" spans="1:14" hidden="1">
      <c r="A126" s="4" t="s">
        <v>145</v>
      </c>
      <c r="B126" s="5" t="s">
        <v>1</v>
      </c>
      <c r="C126" s="6">
        <v>9</v>
      </c>
      <c r="D126" s="6" t="str">
        <f t="shared" si="9"/>
        <v>BAA1</v>
      </c>
      <c r="E126" s="5" t="s">
        <v>95</v>
      </c>
      <c r="F126" s="5" t="s">
        <v>112</v>
      </c>
      <c r="G126" s="14" t="str">
        <f t="shared" si="6"/>
        <v>NON BANK</v>
      </c>
      <c r="H126" s="6">
        <v>43.964701143702001</v>
      </c>
      <c r="I126" s="10">
        <v>4.7</v>
      </c>
      <c r="J126" s="10" t="str">
        <f t="shared" si="7"/>
        <v>4 - 5</v>
      </c>
      <c r="K126" s="9">
        <v>40564</v>
      </c>
      <c r="L126" s="10">
        <v>0.31490560779999999</v>
      </c>
      <c r="M126" s="7">
        <v>478162.40698803001</v>
      </c>
      <c r="N126" s="7">
        <f t="shared" si="8"/>
        <v>21022267.321381945</v>
      </c>
    </row>
    <row r="127" spans="1:14" hidden="1">
      <c r="A127" s="4" t="s">
        <v>189</v>
      </c>
      <c r="B127" s="5" t="s">
        <v>144</v>
      </c>
      <c r="C127" s="6">
        <v>8</v>
      </c>
      <c r="D127" s="6" t="str">
        <f t="shared" si="9"/>
        <v>A3</v>
      </c>
      <c r="E127" s="5" t="s">
        <v>95</v>
      </c>
      <c r="F127" s="5" t="s">
        <v>104</v>
      </c>
      <c r="G127" s="14" t="str">
        <f t="shared" si="6"/>
        <v>NON BANK</v>
      </c>
      <c r="H127" s="6">
        <v>64.076950205966995</v>
      </c>
      <c r="I127" s="10">
        <v>5</v>
      </c>
      <c r="J127" s="10" t="str">
        <f t="shared" si="7"/>
        <v>6 - 7</v>
      </c>
      <c r="K127" s="9">
        <v>39888</v>
      </c>
      <c r="L127" s="10">
        <v>0.1966601965</v>
      </c>
      <c r="M127" s="7">
        <v>750000</v>
      </c>
      <c r="N127" s="7">
        <f t="shared" si="8"/>
        <v>48057712.654475249</v>
      </c>
    </row>
    <row r="128" spans="1:14" hidden="1">
      <c r="A128" s="4" t="s">
        <v>335</v>
      </c>
      <c r="B128" s="5" t="s">
        <v>68</v>
      </c>
      <c r="C128" s="6">
        <v>10</v>
      </c>
      <c r="D128" s="6" t="str">
        <f t="shared" si="9"/>
        <v>BAA2</v>
      </c>
      <c r="E128" s="5" t="s">
        <v>98</v>
      </c>
      <c r="F128" s="5" t="s">
        <v>122</v>
      </c>
      <c r="G128" s="14" t="str">
        <f t="shared" si="6"/>
        <v>NON BANK</v>
      </c>
      <c r="H128" s="6">
        <v>82.78367120019</v>
      </c>
      <c r="I128" s="10">
        <v>5.3</v>
      </c>
      <c r="J128" s="10" t="str">
        <f t="shared" si="7"/>
        <v>5 - 6</v>
      </c>
      <c r="K128" s="9">
        <v>39988</v>
      </c>
      <c r="L128" s="10">
        <v>0.27651192689999998</v>
      </c>
      <c r="M128" s="7">
        <v>500000</v>
      </c>
      <c r="N128" s="7">
        <f t="shared" si="8"/>
        <v>41391835.600094996</v>
      </c>
    </row>
    <row r="129" spans="1:14" hidden="1">
      <c r="A129" s="4" t="s">
        <v>336</v>
      </c>
      <c r="B129" s="5" t="s">
        <v>68</v>
      </c>
      <c r="C129" s="6">
        <v>10</v>
      </c>
      <c r="D129" s="6" t="str">
        <f t="shared" si="9"/>
        <v>BAA2</v>
      </c>
      <c r="E129" s="5" t="s">
        <v>98</v>
      </c>
      <c r="F129" s="5" t="s">
        <v>122</v>
      </c>
      <c r="G129" s="14" t="str">
        <f t="shared" si="6"/>
        <v>NON BANK</v>
      </c>
      <c r="H129" s="6">
        <v>65.077151515596</v>
      </c>
      <c r="I129" s="10">
        <v>3.9</v>
      </c>
      <c r="J129" s="10" t="str">
        <f t="shared" si="7"/>
        <v>3 - 4</v>
      </c>
      <c r="K129" s="9">
        <v>40190</v>
      </c>
      <c r="L129" s="10">
        <v>0.23570154500000001</v>
      </c>
      <c r="M129" s="7">
        <v>700000</v>
      </c>
      <c r="N129" s="7">
        <f t="shared" si="8"/>
        <v>45554006.060917199</v>
      </c>
    </row>
    <row r="130" spans="1:14" hidden="1">
      <c r="A130" s="4" t="s">
        <v>146</v>
      </c>
      <c r="B130" s="5" t="s">
        <v>68</v>
      </c>
      <c r="C130" s="6">
        <v>10</v>
      </c>
      <c r="D130" s="6" t="str">
        <f t="shared" si="9"/>
        <v>BAA2</v>
      </c>
      <c r="E130" s="5" t="s">
        <v>98</v>
      </c>
      <c r="F130" s="5" t="s">
        <v>122</v>
      </c>
      <c r="G130" s="14" t="str">
        <f t="shared" si="6"/>
        <v>NON BANK</v>
      </c>
      <c r="H130" s="6">
        <v>85.223697291847003</v>
      </c>
      <c r="I130" s="10">
        <v>5.9</v>
      </c>
      <c r="J130" s="10" t="str">
        <f t="shared" si="7"/>
        <v>5 - 6</v>
      </c>
      <c r="K130" s="9">
        <v>40190</v>
      </c>
      <c r="L130" s="10">
        <v>0.31470584460000001</v>
      </c>
      <c r="M130" s="7">
        <v>850000</v>
      </c>
      <c r="N130" s="7">
        <f t="shared" si="8"/>
        <v>72440142.69806996</v>
      </c>
    </row>
    <row r="131" spans="1:14" hidden="1">
      <c r="A131" s="4" t="s">
        <v>337</v>
      </c>
      <c r="B131" s="5" t="s">
        <v>68</v>
      </c>
      <c r="C131" s="6">
        <v>10</v>
      </c>
      <c r="D131" s="6" t="str">
        <f t="shared" si="9"/>
        <v>BAA2</v>
      </c>
      <c r="E131" s="5" t="s">
        <v>98</v>
      </c>
      <c r="F131" s="5" t="s">
        <v>122</v>
      </c>
      <c r="G131" s="14" t="str">
        <f t="shared" si="6"/>
        <v>NON BANK</v>
      </c>
      <c r="H131" s="6">
        <v>76.851158633607994</v>
      </c>
      <c r="I131" s="10">
        <v>5.2</v>
      </c>
      <c r="J131" s="10" t="str">
        <f t="shared" si="7"/>
        <v>5 - 6</v>
      </c>
      <c r="K131" s="9">
        <v>40673</v>
      </c>
      <c r="L131" s="10">
        <v>0.27884744970000003</v>
      </c>
      <c r="M131" s="7">
        <v>500000</v>
      </c>
      <c r="N131" s="7">
        <f t="shared" si="8"/>
        <v>38425579.316803999</v>
      </c>
    </row>
    <row r="132" spans="1:14" hidden="1">
      <c r="A132" s="4" t="s">
        <v>338</v>
      </c>
      <c r="B132" s="5" t="s">
        <v>68</v>
      </c>
      <c r="C132" s="6">
        <v>10</v>
      </c>
      <c r="D132" s="6" t="str">
        <f t="shared" ref="D132:D163" si="10">VLOOKUP(C132,$P$3:$Q$9,2)</f>
        <v>BAA2</v>
      </c>
      <c r="E132" s="5" t="s">
        <v>98</v>
      </c>
      <c r="F132" s="5" t="s">
        <v>122</v>
      </c>
      <c r="G132" s="14" t="str">
        <f t="shared" si="6"/>
        <v>NON BANK</v>
      </c>
      <c r="H132" s="6">
        <v>67.768429176015005</v>
      </c>
      <c r="I132" s="10">
        <v>3.9</v>
      </c>
      <c r="J132" s="10" t="str">
        <f t="shared" si="7"/>
        <v>3 - 4</v>
      </c>
      <c r="K132" s="9">
        <v>40938</v>
      </c>
      <c r="L132" s="10">
        <v>0.2358719913</v>
      </c>
      <c r="M132" s="7">
        <v>750000</v>
      </c>
      <c r="N132" s="7">
        <f t="shared" si="8"/>
        <v>50826321.882011257</v>
      </c>
    </row>
    <row r="133" spans="1:14" hidden="1">
      <c r="A133" s="4" t="s">
        <v>229</v>
      </c>
      <c r="B133" s="5" t="s">
        <v>68</v>
      </c>
      <c r="C133" s="6">
        <v>10</v>
      </c>
      <c r="D133" s="6" t="str">
        <f t="shared" si="10"/>
        <v>BAA2</v>
      </c>
      <c r="E133" s="5" t="s">
        <v>98</v>
      </c>
      <c r="F133" s="5" t="s">
        <v>122</v>
      </c>
      <c r="G133" s="14" t="str">
        <f t="shared" ref="G133:G196" si="11">IF(F133="BANKING","BANKING","NON BANK")</f>
        <v>NON BANK</v>
      </c>
      <c r="H133" s="6">
        <v>91.616271793831004</v>
      </c>
      <c r="I133" s="10">
        <v>5.9</v>
      </c>
      <c r="J133" s="10" t="str">
        <f t="shared" ref="J133:J196" si="12">IF(AND(I133 &gt; 3, I133 &lt; 4), "3 - 4", IF(AND(I133 &gt; 4, I133 &lt; 5), "4 - 5",IF(AND(I133 &gt; 5, I133 &lt; 6), "5 - 6", "6 - 7")))</f>
        <v>5 - 6</v>
      </c>
      <c r="K133" s="9">
        <v>41162</v>
      </c>
      <c r="L133" s="10">
        <v>0.28616332010000001</v>
      </c>
      <c r="M133" s="7">
        <v>800000</v>
      </c>
      <c r="N133" s="7">
        <f t="shared" ref="N133:N196" si="13">M133*H133</f>
        <v>73293017.435064808</v>
      </c>
    </row>
    <row r="134" spans="1:14" hidden="1">
      <c r="A134" s="4" t="s">
        <v>339</v>
      </c>
      <c r="B134" s="5" t="s">
        <v>68</v>
      </c>
      <c r="C134" s="6">
        <v>10</v>
      </c>
      <c r="D134" s="6" t="str">
        <f t="shared" si="10"/>
        <v>BAA2</v>
      </c>
      <c r="E134" s="5" t="s">
        <v>98</v>
      </c>
      <c r="F134" s="5" t="s">
        <v>122</v>
      </c>
      <c r="G134" s="14" t="str">
        <f t="shared" si="11"/>
        <v>NON BANK</v>
      </c>
      <c r="H134" s="6">
        <v>68.766843821066004</v>
      </c>
      <c r="I134" s="10">
        <v>3.1</v>
      </c>
      <c r="J134" s="10" t="str">
        <f t="shared" si="12"/>
        <v>3 - 4</v>
      </c>
      <c r="K134" s="9">
        <v>41191</v>
      </c>
      <c r="L134" s="10">
        <v>0.34937257970000002</v>
      </c>
      <c r="M134" s="7">
        <v>500000</v>
      </c>
      <c r="N134" s="7">
        <f t="shared" si="13"/>
        <v>34383421.910533004</v>
      </c>
    </row>
    <row r="135" spans="1:14">
      <c r="A135" s="4" t="s">
        <v>147</v>
      </c>
      <c r="B135" s="5" t="s">
        <v>80</v>
      </c>
      <c r="C135" s="6">
        <v>10</v>
      </c>
      <c r="D135" s="6" t="str">
        <f t="shared" si="10"/>
        <v>BAA2</v>
      </c>
      <c r="E135" s="5" t="s">
        <v>95</v>
      </c>
      <c r="F135" s="5" t="s">
        <v>106</v>
      </c>
      <c r="G135" s="14" t="str">
        <f t="shared" si="11"/>
        <v>NON BANK</v>
      </c>
      <c r="H135" s="6">
        <v>153.412832140006</v>
      </c>
      <c r="I135" s="10">
        <v>4.9000000000000004</v>
      </c>
      <c r="J135" s="10" t="str">
        <f t="shared" si="12"/>
        <v>4 - 5</v>
      </c>
      <c r="K135" s="9">
        <v>39133</v>
      </c>
      <c r="L135" s="10">
        <v>0.44171915620000002</v>
      </c>
      <c r="M135" s="7">
        <v>777013.91135554796</v>
      </c>
      <c r="N135" s="7">
        <f t="shared" si="13"/>
        <v>119203904.75323819</v>
      </c>
    </row>
    <row r="136" spans="1:14" hidden="1">
      <c r="A136" s="4" t="s">
        <v>340</v>
      </c>
      <c r="B136" s="5" t="s">
        <v>80</v>
      </c>
      <c r="C136" s="6">
        <v>10</v>
      </c>
      <c r="D136" s="6" t="str">
        <f t="shared" si="10"/>
        <v>BAA2</v>
      </c>
      <c r="E136" s="5" t="s">
        <v>95</v>
      </c>
      <c r="F136" s="5" t="s">
        <v>106</v>
      </c>
      <c r="G136" s="14" t="str">
        <f t="shared" si="11"/>
        <v>NON BANK</v>
      </c>
      <c r="H136" s="6">
        <v>96.548452087125995</v>
      </c>
      <c r="I136" s="10">
        <v>3.2</v>
      </c>
      <c r="J136" s="10" t="str">
        <f t="shared" si="12"/>
        <v>3 - 4</v>
      </c>
      <c r="K136" s="9">
        <v>39239</v>
      </c>
      <c r="L136" s="10">
        <v>0.31870749739999998</v>
      </c>
      <c r="M136" s="7">
        <v>500000</v>
      </c>
      <c r="N136" s="7">
        <f t="shared" si="13"/>
        <v>48274226.043563001</v>
      </c>
    </row>
    <row r="137" spans="1:14" hidden="1">
      <c r="A137" s="4" t="s">
        <v>186</v>
      </c>
      <c r="B137" s="5" t="s">
        <v>80</v>
      </c>
      <c r="C137" s="6">
        <v>10</v>
      </c>
      <c r="D137" s="6" t="str">
        <f t="shared" si="10"/>
        <v>BAA2</v>
      </c>
      <c r="E137" s="5" t="s">
        <v>95</v>
      </c>
      <c r="F137" s="5" t="s">
        <v>106</v>
      </c>
      <c r="G137" s="14" t="str">
        <f t="shared" si="11"/>
        <v>NON BANK</v>
      </c>
      <c r="H137" s="6">
        <v>163.81008708922701</v>
      </c>
      <c r="I137" s="10">
        <v>6.2</v>
      </c>
      <c r="J137" s="10" t="str">
        <f t="shared" si="12"/>
        <v>6 - 7</v>
      </c>
      <c r="K137" s="9">
        <v>39588</v>
      </c>
      <c r="L137" s="10">
        <v>0.52554656799999999</v>
      </c>
      <c r="M137" s="7">
        <v>597703.00873503694</v>
      </c>
      <c r="N137" s="7">
        <f t="shared" si="13"/>
        <v>97909781.914379418</v>
      </c>
    </row>
    <row r="138" spans="1:14" hidden="1">
      <c r="A138" s="4" t="s">
        <v>341</v>
      </c>
      <c r="B138" s="5" t="s">
        <v>80</v>
      </c>
      <c r="C138" s="6">
        <v>10</v>
      </c>
      <c r="D138" s="6" t="str">
        <f t="shared" si="10"/>
        <v>BAA2</v>
      </c>
      <c r="E138" s="5" t="s">
        <v>95</v>
      </c>
      <c r="F138" s="5" t="s">
        <v>106</v>
      </c>
      <c r="G138" s="14" t="str">
        <f t="shared" si="11"/>
        <v>NON BANK</v>
      </c>
      <c r="H138" s="6">
        <v>97.341704434562999</v>
      </c>
      <c r="I138" s="10">
        <v>3</v>
      </c>
      <c r="J138" s="10" t="str">
        <f t="shared" si="12"/>
        <v>6 - 7</v>
      </c>
      <c r="K138" s="9">
        <v>40248</v>
      </c>
      <c r="L138" s="10">
        <v>0.1919427809</v>
      </c>
      <c r="M138" s="7">
        <v>1250000</v>
      </c>
      <c r="N138" s="7">
        <f t="shared" si="13"/>
        <v>121677130.54320374</v>
      </c>
    </row>
    <row r="139" spans="1:14" hidden="1">
      <c r="A139" s="4" t="s">
        <v>342</v>
      </c>
      <c r="B139" s="5" t="s">
        <v>80</v>
      </c>
      <c r="C139" s="6">
        <v>10</v>
      </c>
      <c r="D139" s="6" t="str">
        <f t="shared" si="10"/>
        <v>BAA2</v>
      </c>
      <c r="E139" s="5" t="s">
        <v>95</v>
      </c>
      <c r="F139" s="5" t="s">
        <v>106</v>
      </c>
      <c r="G139" s="14" t="str">
        <f t="shared" si="11"/>
        <v>NON BANK</v>
      </c>
      <c r="H139" s="6">
        <v>116.108777601962</v>
      </c>
      <c r="I139" s="10">
        <v>4</v>
      </c>
      <c r="J139" s="10" t="str">
        <f t="shared" si="12"/>
        <v>6 - 7</v>
      </c>
      <c r="K139" s="9">
        <v>40995</v>
      </c>
      <c r="L139" s="10">
        <v>0.3193157056</v>
      </c>
      <c r="M139" s="7">
        <v>1250000</v>
      </c>
      <c r="N139" s="7">
        <f t="shared" si="13"/>
        <v>145135972.00245249</v>
      </c>
    </row>
    <row r="140" spans="1:14" hidden="1">
      <c r="A140" s="4" t="s">
        <v>343</v>
      </c>
      <c r="B140" s="5" t="s">
        <v>80</v>
      </c>
      <c r="C140" s="6">
        <v>10</v>
      </c>
      <c r="D140" s="6" t="str">
        <f t="shared" si="10"/>
        <v>BAA2</v>
      </c>
      <c r="E140" s="5" t="s">
        <v>95</v>
      </c>
      <c r="F140" s="5" t="s">
        <v>106</v>
      </c>
      <c r="G140" s="14" t="str">
        <f t="shared" si="11"/>
        <v>NON BANK</v>
      </c>
      <c r="H140" s="6">
        <v>94.431517428584996</v>
      </c>
      <c r="I140" s="10">
        <v>4.7</v>
      </c>
      <c r="J140" s="10" t="str">
        <f t="shared" si="12"/>
        <v>4 - 5</v>
      </c>
      <c r="K140" s="9">
        <v>41079</v>
      </c>
      <c r="L140" s="10">
        <v>0.28505797690000001</v>
      </c>
      <c r="M140" s="7">
        <v>369800.41889882</v>
      </c>
      <c r="N140" s="7">
        <f t="shared" si="13"/>
        <v>34920814.702341951</v>
      </c>
    </row>
    <row r="141" spans="1:14" hidden="1">
      <c r="A141" s="4" t="s">
        <v>344</v>
      </c>
      <c r="B141" s="5" t="s">
        <v>80</v>
      </c>
      <c r="C141" s="6">
        <v>10</v>
      </c>
      <c r="D141" s="6" t="str">
        <f t="shared" si="10"/>
        <v>BAA2</v>
      </c>
      <c r="E141" s="5" t="s">
        <v>95</v>
      </c>
      <c r="F141" s="5" t="s">
        <v>106</v>
      </c>
      <c r="G141" s="14" t="str">
        <f t="shared" si="11"/>
        <v>NON BANK</v>
      </c>
      <c r="H141" s="6">
        <v>112.860186326733</v>
      </c>
      <c r="I141" s="10">
        <v>4.7</v>
      </c>
      <c r="J141" s="10" t="str">
        <f t="shared" si="12"/>
        <v>4 - 5</v>
      </c>
      <c r="K141" s="9">
        <v>41228</v>
      </c>
      <c r="L141" s="10">
        <v>0.18405841319999999</v>
      </c>
      <c r="M141" s="7">
        <v>1000000</v>
      </c>
      <c r="N141" s="7">
        <f t="shared" si="13"/>
        <v>112860186.32673299</v>
      </c>
    </row>
    <row r="142" spans="1:14" hidden="1">
      <c r="A142" s="4" t="s">
        <v>121</v>
      </c>
      <c r="B142" s="5" t="s">
        <v>73</v>
      </c>
      <c r="C142" s="6">
        <v>7</v>
      </c>
      <c r="D142" s="6" t="str">
        <f t="shared" si="10"/>
        <v>A2</v>
      </c>
      <c r="E142" s="5" t="s">
        <v>98</v>
      </c>
      <c r="F142" s="5" t="s">
        <v>122</v>
      </c>
      <c r="G142" s="14" t="str">
        <f t="shared" si="11"/>
        <v>NON BANK</v>
      </c>
      <c r="H142" s="6">
        <v>26.686645333264</v>
      </c>
      <c r="I142" s="10">
        <v>3.9</v>
      </c>
      <c r="J142" s="10" t="str">
        <f t="shared" si="12"/>
        <v>3 - 4</v>
      </c>
      <c r="K142" s="9">
        <v>37652</v>
      </c>
      <c r="L142" s="10">
        <v>0.3567417222</v>
      </c>
      <c r="M142" s="7">
        <v>750000</v>
      </c>
      <c r="N142" s="7">
        <f t="shared" si="13"/>
        <v>20014983.999947999</v>
      </c>
    </row>
    <row r="143" spans="1:14" hidden="1">
      <c r="A143" s="4" t="s">
        <v>345</v>
      </c>
      <c r="B143" s="5" t="s">
        <v>73</v>
      </c>
      <c r="C143" s="6">
        <v>7</v>
      </c>
      <c r="D143" s="6" t="str">
        <f t="shared" si="10"/>
        <v>A2</v>
      </c>
      <c r="E143" s="5" t="s">
        <v>98</v>
      </c>
      <c r="F143" s="5" t="s">
        <v>122</v>
      </c>
      <c r="G143" s="14" t="str">
        <f t="shared" si="11"/>
        <v>NON BANK</v>
      </c>
      <c r="H143" s="6">
        <v>44.955072956294003</v>
      </c>
      <c r="I143" s="10">
        <v>4.8</v>
      </c>
      <c r="J143" s="10" t="str">
        <f t="shared" si="12"/>
        <v>4 - 5</v>
      </c>
      <c r="K143" s="9">
        <v>39738</v>
      </c>
      <c r="L143" s="10">
        <v>0.38195840149999999</v>
      </c>
      <c r="M143" s="7">
        <v>911303</v>
      </c>
      <c r="N143" s="7">
        <f t="shared" si="13"/>
        <v>40967692.850289591</v>
      </c>
    </row>
    <row r="144" spans="1:14" hidden="1">
      <c r="A144" s="4" t="s">
        <v>346</v>
      </c>
      <c r="B144" s="5" t="s">
        <v>73</v>
      </c>
      <c r="C144" s="6">
        <v>7</v>
      </c>
      <c r="D144" s="6" t="str">
        <f t="shared" si="10"/>
        <v>A2</v>
      </c>
      <c r="E144" s="5" t="s">
        <v>98</v>
      </c>
      <c r="F144" s="5" t="s">
        <v>122</v>
      </c>
      <c r="G144" s="14" t="str">
        <f t="shared" si="11"/>
        <v>NON BANK</v>
      </c>
      <c r="H144" s="6">
        <v>54.700770859526997</v>
      </c>
      <c r="I144" s="10">
        <v>6.8</v>
      </c>
      <c r="J144" s="10" t="str">
        <f t="shared" si="12"/>
        <v>6 - 7</v>
      </c>
      <c r="K144" s="9">
        <v>39821</v>
      </c>
      <c r="L144" s="10">
        <v>0.23721733580000001</v>
      </c>
      <c r="M144" s="7">
        <v>1000000</v>
      </c>
      <c r="N144" s="7">
        <f t="shared" si="13"/>
        <v>54700770.859526999</v>
      </c>
    </row>
    <row r="145" spans="1:14" hidden="1">
      <c r="A145" s="4" t="s">
        <v>347</v>
      </c>
      <c r="B145" s="5" t="s">
        <v>73</v>
      </c>
      <c r="C145" s="6">
        <v>7</v>
      </c>
      <c r="D145" s="6" t="str">
        <f t="shared" si="10"/>
        <v>A2</v>
      </c>
      <c r="E145" s="5" t="s">
        <v>98</v>
      </c>
      <c r="F145" s="5" t="s">
        <v>122</v>
      </c>
      <c r="G145" s="14" t="str">
        <f t="shared" si="11"/>
        <v>NON BANK</v>
      </c>
      <c r="H145" s="6">
        <v>85.275998775551997</v>
      </c>
      <c r="I145" s="10">
        <v>6.9</v>
      </c>
      <c r="J145" s="10" t="str">
        <f t="shared" si="12"/>
        <v>6 - 7</v>
      </c>
      <c r="K145" s="9">
        <v>39847</v>
      </c>
      <c r="L145" s="10">
        <v>0.59103280739999997</v>
      </c>
      <c r="M145" s="7">
        <v>836784.21222905198</v>
      </c>
      <c r="N145" s="7">
        <f t="shared" si="13"/>
        <v>71357609.457445875</v>
      </c>
    </row>
    <row r="146" spans="1:14" hidden="1">
      <c r="A146" s="4" t="s">
        <v>348</v>
      </c>
      <c r="B146" s="5" t="s">
        <v>73</v>
      </c>
      <c r="C146" s="6">
        <v>7</v>
      </c>
      <c r="D146" s="6" t="str">
        <f t="shared" si="10"/>
        <v>A2</v>
      </c>
      <c r="E146" s="5" t="s">
        <v>98</v>
      </c>
      <c r="F146" s="5" t="s">
        <v>122</v>
      </c>
      <c r="G146" s="14" t="str">
        <f t="shared" si="11"/>
        <v>NON BANK</v>
      </c>
      <c r="H146" s="6">
        <v>28.812322625616002</v>
      </c>
      <c r="I146" s="10">
        <v>3.6</v>
      </c>
      <c r="J146" s="10" t="str">
        <f t="shared" si="12"/>
        <v>3 - 4</v>
      </c>
      <c r="K146" s="9">
        <v>40462</v>
      </c>
      <c r="L146" s="10">
        <v>0.23302007129999999</v>
      </c>
      <c r="M146" s="7">
        <v>1000000</v>
      </c>
      <c r="N146" s="7">
        <f t="shared" si="13"/>
        <v>28812322.625616003</v>
      </c>
    </row>
    <row r="147" spans="1:14" hidden="1">
      <c r="A147" s="4" t="s">
        <v>349</v>
      </c>
      <c r="B147" s="5" t="s">
        <v>73</v>
      </c>
      <c r="C147" s="6">
        <v>7</v>
      </c>
      <c r="D147" s="6" t="str">
        <f t="shared" si="10"/>
        <v>A2</v>
      </c>
      <c r="E147" s="5" t="s">
        <v>98</v>
      </c>
      <c r="F147" s="5" t="s">
        <v>122</v>
      </c>
      <c r="G147" s="14" t="str">
        <f t="shared" si="11"/>
        <v>NON BANK</v>
      </c>
      <c r="H147" s="6">
        <v>13.625775052019</v>
      </c>
      <c r="I147" s="10">
        <v>3.6</v>
      </c>
      <c r="J147" s="10" t="str">
        <f t="shared" si="12"/>
        <v>3 - 4</v>
      </c>
      <c r="K147" s="9">
        <v>40813</v>
      </c>
      <c r="L147" s="10">
        <v>0.72920682749999999</v>
      </c>
      <c r="M147" s="7">
        <v>246533.61259921399</v>
      </c>
      <c r="N147" s="7">
        <f t="shared" si="13"/>
        <v>3359211.5480384869</v>
      </c>
    </row>
    <row r="148" spans="1:14" hidden="1">
      <c r="A148" s="4" t="s">
        <v>207</v>
      </c>
      <c r="B148" s="5" t="s">
        <v>73</v>
      </c>
      <c r="C148" s="6">
        <v>7</v>
      </c>
      <c r="D148" s="6" t="str">
        <f t="shared" si="10"/>
        <v>A2</v>
      </c>
      <c r="E148" s="5" t="s">
        <v>98</v>
      </c>
      <c r="F148" s="5" t="s">
        <v>122</v>
      </c>
      <c r="G148" s="14" t="str">
        <f t="shared" si="11"/>
        <v>NON BANK</v>
      </c>
      <c r="H148" s="6">
        <v>46.131137986737002</v>
      </c>
      <c r="I148" s="10">
        <v>5.8</v>
      </c>
      <c r="J148" s="10" t="str">
        <f t="shared" si="12"/>
        <v>5 - 6</v>
      </c>
      <c r="K148" s="9">
        <v>40855</v>
      </c>
      <c r="L148" s="10">
        <v>0.32431098800000002</v>
      </c>
      <c r="M148" s="7">
        <v>543500</v>
      </c>
      <c r="N148" s="7">
        <f t="shared" si="13"/>
        <v>25072273.495791562</v>
      </c>
    </row>
    <row r="149" spans="1:14" hidden="1">
      <c r="A149" s="4" t="s">
        <v>350</v>
      </c>
      <c r="B149" s="5" t="s">
        <v>73</v>
      </c>
      <c r="C149" s="6">
        <v>7</v>
      </c>
      <c r="D149" s="6" t="str">
        <f t="shared" si="10"/>
        <v>A2</v>
      </c>
      <c r="E149" s="5" t="s">
        <v>98</v>
      </c>
      <c r="F149" s="5" t="s">
        <v>122</v>
      </c>
      <c r="G149" s="14" t="str">
        <f t="shared" si="11"/>
        <v>NON BANK</v>
      </c>
      <c r="H149" s="6">
        <v>32.243254560845003</v>
      </c>
      <c r="I149" s="10">
        <v>4.2</v>
      </c>
      <c r="J149" s="10" t="str">
        <f t="shared" si="12"/>
        <v>4 - 5</v>
      </c>
      <c r="K149" s="9">
        <v>41051</v>
      </c>
      <c r="L149" s="10">
        <v>0.26252772930000001</v>
      </c>
      <c r="M149" s="7">
        <v>1000000</v>
      </c>
      <c r="N149" s="7">
        <f t="shared" si="13"/>
        <v>32243254.560845003</v>
      </c>
    </row>
    <row r="150" spans="1:14" hidden="1">
      <c r="A150" s="4" t="s">
        <v>351</v>
      </c>
      <c r="B150" s="5" t="s">
        <v>73</v>
      </c>
      <c r="C150" s="6">
        <v>7</v>
      </c>
      <c r="D150" s="6" t="str">
        <f t="shared" si="10"/>
        <v>A2</v>
      </c>
      <c r="E150" s="5" t="s">
        <v>98</v>
      </c>
      <c r="F150" s="5" t="s">
        <v>122</v>
      </c>
      <c r="G150" s="14" t="str">
        <f t="shared" si="11"/>
        <v>NON BANK</v>
      </c>
      <c r="H150" s="6">
        <v>25.156988751162999</v>
      </c>
      <c r="I150" s="10">
        <v>3.3</v>
      </c>
      <c r="J150" s="10" t="str">
        <f t="shared" si="12"/>
        <v>3 - 4</v>
      </c>
      <c r="K150" s="9">
        <v>41100</v>
      </c>
      <c r="L150" s="10">
        <v>0.21949151629999999</v>
      </c>
      <c r="M150" s="7">
        <v>750000</v>
      </c>
      <c r="N150" s="7">
        <f t="shared" si="13"/>
        <v>18867741.563372251</v>
      </c>
    </row>
    <row r="151" spans="1:14" hidden="1">
      <c r="A151" s="4" t="s">
        <v>352</v>
      </c>
      <c r="B151" s="5" t="s">
        <v>55</v>
      </c>
      <c r="C151" s="6">
        <v>10</v>
      </c>
      <c r="D151" s="6" t="str">
        <f t="shared" si="10"/>
        <v>BAA2</v>
      </c>
      <c r="E151" s="5" t="s">
        <v>95</v>
      </c>
      <c r="F151" s="5" t="s">
        <v>113</v>
      </c>
      <c r="G151" s="14" t="str">
        <f t="shared" si="11"/>
        <v>NON BANK</v>
      </c>
      <c r="H151" s="6">
        <v>84.248088548439</v>
      </c>
      <c r="I151" s="10">
        <v>3.1</v>
      </c>
      <c r="J151" s="10" t="str">
        <f t="shared" si="12"/>
        <v>3 - 4</v>
      </c>
      <c r="K151" s="9">
        <v>39920</v>
      </c>
      <c r="L151" s="10">
        <v>0.43179155289999999</v>
      </c>
      <c r="M151" s="7">
        <v>358621.80524102203</v>
      </c>
      <c r="N151" s="7">
        <f t="shared" si="13"/>
        <v>30213201.603346668</v>
      </c>
    </row>
    <row r="152" spans="1:14" hidden="1">
      <c r="A152" s="4" t="s">
        <v>196</v>
      </c>
      <c r="B152" s="5" t="s">
        <v>55</v>
      </c>
      <c r="C152" s="6">
        <v>10</v>
      </c>
      <c r="D152" s="6" t="str">
        <f t="shared" si="10"/>
        <v>BAA2</v>
      </c>
      <c r="E152" s="5" t="s">
        <v>95</v>
      </c>
      <c r="F152" s="5" t="s">
        <v>113</v>
      </c>
      <c r="G152" s="14" t="str">
        <f t="shared" si="11"/>
        <v>NON BANK</v>
      </c>
      <c r="H152" s="6">
        <v>62.673864708939</v>
      </c>
      <c r="I152" s="10">
        <v>4.5</v>
      </c>
      <c r="J152" s="10" t="str">
        <f t="shared" si="12"/>
        <v>4 - 5</v>
      </c>
      <c r="K152" s="9">
        <v>40058</v>
      </c>
      <c r="L152" s="10">
        <v>0.92079995010000004</v>
      </c>
      <c r="M152" s="7">
        <v>369800.41889882</v>
      </c>
      <c r="N152" s="7">
        <f t="shared" si="13"/>
        <v>23176821.423373614</v>
      </c>
    </row>
    <row r="153" spans="1:14" hidden="1">
      <c r="A153" s="4" t="s">
        <v>353</v>
      </c>
      <c r="B153" s="5" t="s">
        <v>55</v>
      </c>
      <c r="C153" s="6">
        <v>10</v>
      </c>
      <c r="D153" s="6" t="str">
        <f t="shared" si="10"/>
        <v>BAA2</v>
      </c>
      <c r="E153" s="5" t="s">
        <v>95</v>
      </c>
      <c r="F153" s="5" t="s">
        <v>113</v>
      </c>
      <c r="G153" s="14" t="str">
        <f t="shared" si="11"/>
        <v>NON BANK</v>
      </c>
      <c r="H153" s="6">
        <v>75.777957375363997</v>
      </c>
      <c r="I153" s="10">
        <v>6.5</v>
      </c>
      <c r="J153" s="10" t="str">
        <f t="shared" si="12"/>
        <v>6 - 7</v>
      </c>
      <c r="K153" s="9">
        <v>41151</v>
      </c>
      <c r="L153" s="10">
        <v>0.4778072498</v>
      </c>
      <c r="M153" s="7">
        <v>500000</v>
      </c>
      <c r="N153" s="7">
        <f t="shared" si="13"/>
        <v>37888978.687681995</v>
      </c>
    </row>
    <row r="154" spans="1:14" hidden="1">
      <c r="A154" s="4" t="s">
        <v>354</v>
      </c>
      <c r="B154" s="5" t="s">
        <v>150</v>
      </c>
      <c r="C154" s="6">
        <v>7</v>
      </c>
      <c r="D154" s="6" t="str">
        <f t="shared" si="10"/>
        <v>A2</v>
      </c>
      <c r="E154" s="5" t="s">
        <v>92</v>
      </c>
      <c r="F154" s="5" t="s">
        <v>93</v>
      </c>
      <c r="G154" s="14" t="str">
        <f t="shared" si="11"/>
        <v>NON BANK</v>
      </c>
      <c r="H154" s="6">
        <v>51.136069565059998</v>
      </c>
      <c r="I154" s="10">
        <v>3.2</v>
      </c>
      <c r="J154" s="10" t="str">
        <f t="shared" si="12"/>
        <v>3 - 4</v>
      </c>
      <c r="K154" s="9">
        <v>39224</v>
      </c>
      <c r="L154" s="10">
        <v>0.17363212110000001</v>
      </c>
      <c r="M154" s="7">
        <v>1000000</v>
      </c>
      <c r="N154" s="7">
        <f t="shared" si="13"/>
        <v>51136069.565059997</v>
      </c>
    </row>
    <row r="155" spans="1:14" hidden="1">
      <c r="A155" s="4" t="s">
        <v>149</v>
      </c>
      <c r="B155" s="5" t="s">
        <v>150</v>
      </c>
      <c r="C155" s="6">
        <v>5</v>
      </c>
      <c r="D155" s="6" t="e">
        <f t="shared" si="10"/>
        <v>#N/A</v>
      </c>
      <c r="E155" s="5" t="s">
        <v>92</v>
      </c>
      <c r="F155" s="5" t="s">
        <v>111</v>
      </c>
      <c r="G155" s="14" t="str">
        <f t="shared" si="11"/>
        <v>BANKING</v>
      </c>
      <c r="H155" s="6">
        <v>38.493883765541</v>
      </c>
      <c r="I155" s="10">
        <v>6.8</v>
      </c>
      <c r="J155" s="10" t="str">
        <f t="shared" si="12"/>
        <v>6 - 7</v>
      </c>
      <c r="K155" s="9">
        <v>40368</v>
      </c>
      <c r="L155" s="10">
        <v>0.31273376110000001</v>
      </c>
      <c r="M155" s="7">
        <v>1500000</v>
      </c>
      <c r="N155" s="7">
        <f t="shared" si="13"/>
        <v>57740825.648311503</v>
      </c>
    </row>
    <row r="156" spans="1:14" hidden="1">
      <c r="A156" s="4" t="s">
        <v>355</v>
      </c>
      <c r="B156" s="5" t="s">
        <v>150</v>
      </c>
      <c r="C156" s="6">
        <v>5</v>
      </c>
      <c r="D156" s="6" t="e">
        <f t="shared" si="10"/>
        <v>#N/A</v>
      </c>
      <c r="E156" s="5" t="s">
        <v>92</v>
      </c>
      <c r="F156" s="5" t="s">
        <v>111</v>
      </c>
      <c r="G156" s="14" t="str">
        <f t="shared" si="11"/>
        <v>BANKING</v>
      </c>
      <c r="H156" s="6">
        <v>29.614290139927999</v>
      </c>
      <c r="I156" s="10">
        <v>3.7</v>
      </c>
      <c r="J156" s="10" t="str">
        <f t="shared" si="12"/>
        <v>3 - 4</v>
      </c>
      <c r="K156" s="9">
        <v>40490</v>
      </c>
      <c r="L156" s="10">
        <v>0.20794563890000001</v>
      </c>
      <c r="M156" s="7">
        <v>1000000</v>
      </c>
      <c r="N156" s="7">
        <f t="shared" si="13"/>
        <v>29614290.139927998</v>
      </c>
    </row>
    <row r="157" spans="1:14" hidden="1">
      <c r="A157" s="4" t="s">
        <v>356</v>
      </c>
      <c r="B157" s="5" t="s">
        <v>150</v>
      </c>
      <c r="C157" s="6">
        <v>5</v>
      </c>
      <c r="D157" s="6" t="e">
        <f t="shared" si="10"/>
        <v>#N/A</v>
      </c>
      <c r="E157" s="5" t="s">
        <v>92</v>
      </c>
      <c r="F157" s="5" t="s">
        <v>111</v>
      </c>
      <c r="G157" s="14" t="str">
        <f t="shared" si="11"/>
        <v>BANKING</v>
      </c>
      <c r="H157" s="6">
        <v>22.411587108591998</v>
      </c>
      <c r="I157" s="10">
        <v>4</v>
      </c>
      <c r="J157" s="10" t="str">
        <f t="shared" si="12"/>
        <v>6 - 7</v>
      </c>
      <c r="K157" s="9">
        <v>40609</v>
      </c>
      <c r="L157" s="10">
        <v>0.54712256690000005</v>
      </c>
      <c r="M157" s="7">
        <v>246533.61259921399</v>
      </c>
      <c r="N157" s="7">
        <f t="shared" si="13"/>
        <v>5525209.5339631578</v>
      </c>
    </row>
    <row r="158" spans="1:14" hidden="1">
      <c r="A158" s="4" t="s">
        <v>357</v>
      </c>
      <c r="B158" s="5" t="s">
        <v>150</v>
      </c>
      <c r="C158" s="6">
        <v>5</v>
      </c>
      <c r="D158" s="6" t="e">
        <f t="shared" si="10"/>
        <v>#N/A</v>
      </c>
      <c r="E158" s="5" t="s">
        <v>92</v>
      </c>
      <c r="F158" s="5" t="s">
        <v>111</v>
      </c>
      <c r="G158" s="14" t="str">
        <f t="shared" si="11"/>
        <v>BANKING</v>
      </c>
      <c r="H158" s="6">
        <v>34.198046195484999</v>
      </c>
      <c r="I158" s="10">
        <v>4.5999999999999996</v>
      </c>
      <c r="J158" s="10" t="str">
        <f t="shared" si="12"/>
        <v>4 - 5</v>
      </c>
      <c r="K158" s="9">
        <v>40833</v>
      </c>
      <c r="L158" s="10">
        <v>0.21001391259999999</v>
      </c>
      <c r="M158" s="7">
        <v>1250000</v>
      </c>
      <c r="N158" s="7">
        <f t="shared" si="13"/>
        <v>42747557.744356245</v>
      </c>
    </row>
    <row r="159" spans="1:14" hidden="1">
      <c r="A159" s="4" t="s">
        <v>358</v>
      </c>
      <c r="B159" s="5" t="s">
        <v>150</v>
      </c>
      <c r="C159" s="6">
        <v>5</v>
      </c>
      <c r="D159" s="6" t="e">
        <f t="shared" si="10"/>
        <v>#N/A</v>
      </c>
      <c r="E159" s="5" t="s">
        <v>92</v>
      </c>
      <c r="F159" s="5" t="s">
        <v>111</v>
      </c>
      <c r="G159" s="14" t="str">
        <f t="shared" si="11"/>
        <v>BANKING</v>
      </c>
      <c r="H159" s="6">
        <v>52.000861171459</v>
      </c>
      <c r="I159" s="10">
        <v>5.8</v>
      </c>
      <c r="J159" s="10" t="str">
        <f t="shared" si="12"/>
        <v>5 - 6</v>
      </c>
      <c r="K159" s="9">
        <v>41283</v>
      </c>
      <c r="L159" s="10">
        <v>0.28715700700000002</v>
      </c>
      <c r="M159" s="7">
        <v>1000000</v>
      </c>
      <c r="N159" s="7">
        <f t="shared" si="13"/>
        <v>52000861.171458997</v>
      </c>
    </row>
    <row r="160" spans="1:14" hidden="1">
      <c r="A160" s="4" t="s">
        <v>359</v>
      </c>
      <c r="B160" s="5" t="s">
        <v>2</v>
      </c>
      <c r="C160" s="6">
        <v>9</v>
      </c>
      <c r="D160" s="6" t="str">
        <f t="shared" si="10"/>
        <v>BAA1</v>
      </c>
      <c r="E160" s="5" t="s">
        <v>98</v>
      </c>
      <c r="F160" s="5" t="s">
        <v>120</v>
      </c>
      <c r="G160" s="14" t="str">
        <f t="shared" si="11"/>
        <v>NON BANK</v>
      </c>
      <c r="H160" s="6">
        <v>63.608589321636003</v>
      </c>
      <c r="I160" s="10">
        <v>4.0999999999999996</v>
      </c>
      <c r="J160" s="10" t="str">
        <f t="shared" si="12"/>
        <v>4 - 5</v>
      </c>
      <c r="K160" s="9">
        <v>39568</v>
      </c>
      <c r="L160" s="10">
        <v>0.30866110219999998</v>
      </c>
      <c r="M160" s="7">
        <v>750000</v>
      </c>
      <c r="N160" s="7">
        <f t="shared" si="13"/>
        <v>47706441.991227001</v>
      </c>
    </row>
    <row r="161" spans="1:14" hidden="1">
      <c r="A161" s="4" t="s">
        <v>200</v>
      </c>
      <c r="B161" s="5" t="s">
        <v>2</v>
      </c>
      <c r="C161" s="6">
        <v>9</v>
      </c>
      <c r="D161" s="6" t="str">
        <f t="shared" si="10"/>
        <v>BAA1</v>
      </c>
      <c r="E161" s="5" t="s">
        <v>98</v>
      </c>
      <c r="F161" s="5" t="s">
        <v>120</v>
      </c>
      <c r="G161" s="14" t="str">
        <f t="shared" si="11"/>
        <v>NON BANK</v>
      </c>
      <c r="H161" s="6">
        <v>81.348291185576997</v>
      </c>
      <c r="I161" s="10">
        <v>6</v>
      </c>
      <c r="J161" s="10" t="str">
        <f t="shared" si="12"/>
        <v>6 - 7</v>
      </c>
      <c r="K161" s="9">
        <v>40246</v>
      </c>
      <c r="L161" s="10">
        <v>0.3243563592</v>
      </c>
      <c r="M161" s="7">
        <v>1100000</v>
      </c>
      <c r="N161" s="7">
        <f t="shared" si="13"/>
        <v>89483120.304134697</v>
      </c>
    </row>
    <row r="162" spans="1:14" hidden="1">
      <c r="A162" s="4" t="s">
        <v>360</v>
      </c>
      <c r="B162" s="5" t="s">
        <v>2</v>
      </c>
      <c r="C162" s="6">
        <v>9</v>
      </c>
      <c r="D162" s="6" t="str">
        <f t="shared" si="10"/>
        <v>BAA1</v>
      </c>
      <c r="E162" s="5" t="s">
        <v>98</v>
      </c>
      <c r="F162" s="5" t="s">
        <v>120</v>
      </c>
      <c r="G162" s="14" t="str">
        <f t="shared" si="11"/>
        <v>NON BANK</v>
      </c>
      <c r="H162" s="6">
        <v>59.417121782759999</v>
      </c>
      <c r="I162" s="10">
        <v>3</v>
      </c>
      <c r="J162" s="10" t="str">
        <f t="shared" si="12"/>
        <v>6 - 7</v>
      </c>
      <c r="K162" s="9">
        <v>40632</v>
      </c>
      <c r="L162" s="10">
        <v>0.2130628114</v>
      </c>
      <c r="M162" s="7">
        <v>750000</v>
      </c>
      <c r="N162" s="7">
        <f t="shared" si="13"/>
        <v>44562841.337069996</v>
      </c>
    </row>
    <row r="163" spans="1:14" hidden="1">
      <c r="A163" s="4" t="s">
        <v>244</v>
      </c>
      <c r="B163" s="5" t="s">
        <v>2</v>
      </c>
      <c r="C163" s="6">
        <v>9</v>
      </c>
      <c r="D163" s="6" t="str">
        <f t="shared" si="10"/>
        <v>BAA1</v>
      </c>
      <c r="E163" s="5" t="s">
        <v>98</v>
      </c>
      <c r="F163" s="5" t="s">
        <v>120</v>
      </c>
      <c r="G163" s="14" t="str">
        <f t="shared" si="11"/>
        <v>NON BANK</v>
      </c>
      <c r="H163" s="6">
        <v>67.059480101797007</v>
      </c>
      <c r="I163" s="10">
        <v>4.5999999999999996</v>
      </c>
      <c r="J163" s="10" t="str">
        <f t="shared" si="12"/>
        <v>4 - 5</v>
      </c>
      <c r="K163" s="9">
        <v>40995</v>
      </c>
      <c r="L163" s="10">
        <v>0.24905202230000001</v>
      </c>
      <c r="M163" s="7">
        <v>1000000</v>
      </c>
      <c r="N163" s="7">
        <f t="shared" si="13"/>
        <v>67059480.101797007</v>
      </c>
    </row>
    <row r="164" spans="1:14" hidden="1">
      <c r="A164" s="4" t="s">
        <v>361</v>
      </c>
      <c r="B164" s="5" t="s">
        <v>2</v>
      </c>
      <c r="C164" s="6">
        <v>9</v>
      </c>
      <c r="D164" s="6" t="str">
        <f t="shared" ref="D164:D176" si="14">VLOOKUP(C164,$P$3:$Q$9,2)</f>
        <v>BAA1</v>
      </c>
      <c r="E164" s="5" t="s">
        <v>98</v>
      </c>
      <c r="F164" s="5" t="s">
        <v>120</v>
      </c>
      <c r="G164" s="14" t="str">
        <f t="shared" si="11"/>
        <v>NON BANK</v>
      </c>
      <c r="H164" s="6">
        <v>65.103841448176993</v>
      </c>
      <c r="I164" s="10">
        <v>3.5</v>
      </c>
      <c r="J164" s="10" t="str">
        <f t="shared" si="12"/>
        <v>3 - 4</v>
      </c>
      <c r="K164" s="9">
        <v>41162</v>
      </c>
      <c r="L164" s="10">
        <v>0.22178084789999999</v>
      </c>
      <c r="M164" s="7">
        <v>1000000</v>
      </c>
      <c r="N164" s="7">
        <f t="shared" si="13"/>
        <v>65103841.448176995</v>
      </c>
    </row>
    <row r="165" spans="1:14" hidden="1">
      <c r="A165" s="4" t="s">
        <v>362</v>
      </c>
      <c r="B165" s="5" t="s">
        <v>2</v>
      </c>
      <c r="C165" s="6">
        <v>9</v>
      </c>
      <c r="D165" s="6" t="str">
        <f t="shared" si="14"/>
        <v>BAA1</v>
      </c>
      <c r="E165" s="5" t="s">
        <v>98</v>
      </c>
      <c r="F165" s="5" t="s">
        <v>120</v>
      </c>
      <c r="G165" s="14" t="str">
        <f t="shared" si="11"/>
        <v>NON BANK</v>
      </c>
      <c r="H165" s="6">
        <v>91.318293549643002</v>
      </c>
      <c r="I165" s="10">
        <v>6.9</v>
      </c>
      <c r="J165" s="10" t="str">
        <f t="shared" si="12"/>
        <v>6 - 7</v>
      </c>
      <c r="K165" s="9">
        <v>41295</v>
      </c>
      <c r="L165" s="10">
        <v>0.23808707979999999</v>
      </c>
      <c r="M165" s="7">
        <v>1000000</v>
      </c>
      <c r="N165" s="7">
        <f t="shared" si="13"/>
        <v>91318293.549642995</v>
      </c>
    </row>
    <row r="166" spans="1:14" hidden="1">
      <c r="A166" s="4" t="s">
        <v>132</v>
      </c>
      <c r="B166" s="5" t="s">
        <v>74</v>
      </c>
      <c r="C166" s="6">
        <v>10</v>
      </c>
      <c r="D166" s="6" t="str">
        <f t="shared" si="14"/>
        <v>BAA2</v>
      </c>
      <c r="E166" s="5" t="s">
        <v>95</v>
      </c>
      <c r="F166" s="5" t="s">
        <v>96</v>
      </c>
      <c r="G166" s="14" t="str">
        <f t="shared" si="11"/>
        <v>NON BANK</v>
      </c>
      <c r="H166" s="6">
        <v>88.153823679436002</v>
      </c>
      <c r="I166" s="10">
        <v>4.7</v>
      </c>
      <c r="J166" s="10" t="str">
        <f t="shared" si="12"/>
        <v>4 - 5</v>
      </c>
      <c r="K166" s="9">
        <v>37931</v>
      </c>
      <c r="L166" s="10">
        <v>0.40855023289999998</v>
      </c>
      <c r="M166" s="7">
        <v>239081.203494015</v>
      </c>
      <c r="N166" s="7">
        <f t="shared" si="13"/>
        <v>21075922.257878758</v>
      </c>
    </row>
    <row r="167" spans="1:14" hidden="1">
      <c r="A167" s="4" t="s">
        <v>363</v>
      </c>
      <c r="B167" s="5" t="s">
        <v>74</v>
      </c>
      <c r="C167" s="6">
        <v>10</v>
      </c>
      <c r="D167" s="6" t="str">
        <f t="shared" si="14"/>
        <v>BAA2</v>
      </c>
      <c r="E167" s="5" t="s">
        <v>95</v>
      </c>
      <c r="F167" s="5" t="s">
        <v>96</v>
      </c>
      <c r="G167" s="14" t="str">
        <f t="shared" si="11"/>
        <v>NON BANK</v>
      </c>
      <c r="H167" s="6">
        <v>113.63077555963299</v>
      </c>
      <c r="I167" s="10">
        <v>5.3</v>
      </c>
      <c r="J167" s="10" t="str">
        <f t="shared" si="12"/>
        <v>5 - 6</v>
      </c>
      <c r="K167" s="9">
        <v>39981</v>
      </c>
      <c r="L167" s="10">
        <v>0.43914867489999998</v>
      </c>
      <c r="M167" s="7">
        <v>597703.00873503694</v>
      </c>
      <c r="N167" s="7">
        <f t="shared" si="13"/>
        <v>67917456.436888337</v>
      </c>
    </row>
    <row r="168" spans="1:14" hidden="1">
      <c r="A168" s="4" t="s">
        <v>364</v>
      </c>
      <c r="B168" s="5" t="s">
        <v>74</v>
      </c>
      <c r="C168" s="6">
        <v>10</v>
      </c>
      <c r="D168" s="6" t="str">
        <f t="shared" si="14"/>
        <v>BAA2</v>
      </c>
      <c r="E168" s="5" t="s">
        <v>95</v>
      </c>
      <c r="F168" s="5" t="s">
        <v>96</v>
      </c>
      <c r="G168" s="14" t="str">
        <f t="shared" si="11"/>
        <v>NON BANK</v>
      </c>
      <c r="H168" s="6">
        <v>74.413240132241</v>
      </c>
      <c r="I168" s="10">
        <v>4.3</v>
      </c>
      <c r="J168" s="10" t="str">
        <f t="shared" si="12"/>
        <v>4 - 5</v>
      </c>
      <c r="K168" s="9">
        <v>40724</v>
      </c>
      <c r="L168" s="10">
        <v>0.2353774592</v>
      </c>
      <c r="M168" s="7">
        <v>850000</v>
      </c>
      <c r="N168" s="7">
        <f t="shared" si="13"/>
        <v>63251254.112404853</v>
      </c>
    </row>
    <row r="169" spans="1:14" hidden="1">
      <c r="A169" s="4" t="s">
        <v>208</v>
      </c>
      <c r="B169" s="5" t="s">
        <v>74</v>
      </c>
      <c r="C169" s="6">
        <v>10</v>
      </c>
      <c r="D169" s="6" t="str">
        <f t="shared" si="14"/>
        <v>BAA2</v>
      </c>
      <c r="E169" s="5" t="s">
        <v>95</v>
      </c>
      <c r="F169" s="5" t="s">
        <v>96</v>
      </c>
      <c r="G169" s="14" t="str">
        <f t="shared" si="11"/>
        <v>NON BANK</v>
      </c>
      <c r="H169" s="6">
        <v>90.461838186807</v>
      </c>
      <c r="I169" s="10">
        <v>5.7</v>
      </c>
      <c r="J169" s="10" t="str">
        <f t="shared" si="12"/>
        <v>5 - 6</v>
      </c>
      <c r="K169" s="9">
        <v>40875</v>
      </c>
      <c r="L169" s="10">
        <v>0.30096124079999997</v>
      </c>
      <c r="M169" s="7">
        <v>750000</v>
      </c>
      <c r="N169" s="7">
        <f t="shared" si="13"/>
        <v>67846378.640105247</v>
      </c>
    </row>
    <row r="170" spans="1:14" hidden="1">
      <c r="A170" s="4" t="s">
        <v>110</v>
      </c>
      <c r="B170" s="5" t="s">
        <v>13</v>
      </c>
      <c r="C170" s="6">
        <v>7</v>
      </c>
      <c r="D170" s="6" t="str">
        <f t="shared" si="14"/>
        <v>A2</v>
      </c>
      <c r="E170" s="5" t="s">
        <v>92</v>
      </c>
      <c r="F170" s="5" t="s">
        <v>111</v>
      </c>
      <c r="G170" s="14" t="str">
        <f t="shared" si="11"/>
        <v>BANKING</v>
      </c>
      <c r="H170" s="6">
        <v>82.789554436719001</v>
      </c>
      <c r="I170" s="10">
        <v>5.2</v>
      </c>
      <c r="J170" s="10" t="str">
        <f t="shared" si="12"/>
        <v>5 - 6</v>
      </c>
      <c r="K170" s="9">
        <v>36299</v>
      </c>
      <c r="L170" s="10">
        <v>1.0449652252999999</v>
      </c>
      <c r="M170" s="7">
        <v>300000</v>
      </c>
      <c r="N170" s="7">
        <f t="shared" si="13"/>
        <v>24836866.331015699</v>
      </c>
    </row>
    <row r="171" spans="1:14" hidden="1">
      <c r="A171" s="4" t="s">
        <v>365</v>
      </c>
      <c r="B171" s="5" t="s">
        <v>13</v>
      </c>
      <c r="C171" s="6">
        <v>8</v>
      </c>
      <c r="D171" s="6" t="str">
        <f t="shared" si="14"/>
        <v>A3</v>
      </c>
      <c r="E171" s="5" t="s">
        <v>92</v>
      </c>
      <c r="F171" s="5" t="s">
        <v>114</v>
      </c>
      <c r="G171" s="14" t="str">
        <f t="shared" si="11"/>
        <v>NON BANK</v>
      </c>
      <c r="H171" s="6">
        <v>58.012070862159</v>
      </c>
      <c r="I171" s="10">
        <v>3.2</v>
      </c>
      <c r="J171" s="10" t="str">
        <f t="shared" si="12"/>
        <v>3 - 4</v>
      </c>
      <c r="K171" s="9">
        <v>39226</v>
      </c>
      <c r="L171" s="10">
        <v>0.22506175140000001</v>
      </c>
      <c r="M171" s="7">
        <v>1750000</v>
      </c>
      <c r="N171" s="7">
        <f t="shared" si="13"/>
        <v>101521124.00877824</v>
      </c>
    </row>
    <row r="172" spans="1:14" hidden="1">
      <c r="A172" s="4" t="s">
        <v>366</v>
      </c>
      <c r="B172" s="5" t="s">
        <v>13</v>
      </c>
      <c r="C172" s="6">
        <v>7</v>
      </c>
      <c r="D172" s="6" t="str">
        <f t="shared" si="14"/>
        <v>A2</v>
      </c>
      <c r="E172" s="5" t="s">
        <v>92</v>
      </c>
      <c r="F172" s="5" t="s">
        <v>111</v>
      </c>
      <c r="G172" s="14" t="str">
        <f t="shared" si="11"/>
        <v>BANKING</v>
      </c>
      <c r="H172" s="6">
        <v>75.674367403968006</v>
      </c>
      <c r="I172" s="10">
        <v>6.8</v>
      </c>
      <c r="J172" s="10" t="str">
        <f t="shared" si="12"/>
        <v>6 - 7</v>
      </c>
      <c r="K172" s="9">
        <v>40554</v>
      </c>
      <c r="L172" s="10">
        <v>0.4920766271</v>
      </c>
      <c r="M172" s="7">
        <v>750000</v>
      </c>
      <c r="N172" s="7">
        <f t="shared" si="13"/>
        <v>56755775.552976005</v>
      </c>
    </row>
    <row r="173" spans="1:14" hidden="1">
      <c r="A173" s="4" t="s">
        <v>236</v>
      </c>
      <c r="B173" s="5" t="s">
        <v>13</v>
      </c>
      <c r="C173" s="6">
        <v>7</v>
      </c>
      <c r="D173" s="6" t="str">
        <f t="shared" si="14"/>
        <v>A2</v>
      </c>
      <c r="E173" s="5" t="s">
        <v>92</v>
      </c>
      <c r="F173" s="5" t="s">
        <v>111</v>
      </c>
      <c r="G173" s="14" t="str">
        <f t="shared" si="11"/>
        <v>BANKING</v>
      </c>
      <c r="H173" s="6">
        <v>65.155128769596004</v>
      </c>
      <c r="I173" s="10">
        <v>5</v>
      </c>
      <c r="J173" s="10" t="str">
        <f t="shared" si="12"/>
        <v>6 - 7</v>
      </c>
      <c r="K173" s="9">
        <v>40995</v>
      </c>
      <c r="L173" s="10">
        <v>0.2324611633</v>
      </c>
      <c r="M173" s="7">
        <v>500000</v>
      </c>
      <c r="N173" s="7">
        <f t="shared" si="13"/>
        <v>32577564.384798001</v>
      </c>
    </row>
    <row r="174" spans="1:14" hidden="1">
      <c r="A174" s="4" t="s">
        <v>367</v>
      </c>
      <c r="B174" s="5" t="s">
        <v>13</v>
      </c>
      <c r="C174" s="6">
        <v>7</v>
      </c>
      <c r="D174" s="6" t="str">
        <f t="shared" si="14"/>
        <v>A2</v>
      </c>
      <c r="E174" s="5" t="s">
        <v>92</v>
      </c>
      <c r="F174" s="5" t="s">
        <v>111</v>
      </c>
      <c r="G174" s="14" t="str">
        <f t="shared" si="11"/>
        <v>BANKING</v>
      </c>
      <c r="H174" s="6">
        <v>54.339896165276997</v>
      </c>
      <c r="I174" s="10">
        <v>3.9</v>
      </c>
      <c r="J174" s="10" t="str">
        <f t="shared" si="12"/>
        <v>3 - 4</v>
      </c>
      <c r="K174" s="9">
        <v>41325</v>
      </c>
      <c r="L174" s="10">
        <v>0.210742442</v>
      </c>
      <c r="M174" s="7">
        <v>1750000</v>
      </c>
      <c r="N174" s="7">
        <f t="shared" si="13"/>
        <v>95094818.289234743</v>
      </c>
    </row>
    <row r="175" spans="1:14" hidden="1">
      <c r="A175" s="4" t="s">
        <v>154</v>
      </c>
      <c r="B175" s="5" t="s">
        <v>14</v>
      </c>
      <c r="C175" s="6">
        <v>10</v>
      </c>
      <c r="D175" s="6" t="str">
        <f t="shared" si="14"/>
        <v>BAA2</v>
      </c>
      <c r="E175" s="5" t="s">
        <v>92</v>
      </c>
      <c r="F175" s="5" t="s">
        <v>111</v>
      </c>
      <c r="G175" s="14" t="str">
        <f t="shared" si="11"/>
        <v>BANKING</v>
      </c>
      <c r="H175" s="6">
        <v>103.190620342326</v>
      </c>
      <c r="I175" s="10">
        <v>3.2</v>
      </c>
      <c r="J175" s="10" t="str">
        <f t="shared" si="12"/>
        <v>3 - 4</v>
      </c>
      <c r="K175" s="9">
        <v>39233</v>
      </c>
      <c r="L175" s="10">
        <v>0.35500199809999999</v>
      </c>
      <c r="M175" s="7">
        <v>1254400</v>
      </c>
      <c r="N175" s="7">
        <f t="shared" si="13"/>
        <v>129442314.15741374</v>
      </c>
    </row>
    <row r="176" spans="1:14" hidden="1">
      <c r="A176" s="4" t="s">
        <v>368</v>
      </c>
      <c r="B176" s="5" t="s">
        <v>14</v>
      </c>
      <c r="C176" s="6">
        <v>10</v>
      </c>
      <c r="D176" s="6" t="str">
        <f t="shared" si="14"/>
        <v>BAA2</v>
      </c>
      <c r="E176" s="5" t="s">
        <v>92</v>
      </c>
      <c r="F176" s="5" t="s">
        <v>111</v>
      </c>
      <c r="G176" s="14" t="str">
        <f t="shared" si="11"/>
        <v>BANKING</v>
      </c>
      <c r="H176" s="6">
        <v>121.08518254312</v>
      </c>
      <c r="I176" s="10">
        <v>6.1</v>
      </c>
      <c r="J176" s="10" t="str">
        <f t="shared" si="12"/>
        <v>6 - 7</v>
      </c>
      <c r="K176" s="9">
        <v>40267</v>
      </c>
      <c r="L176" s="10">
        <v>0.47759691209999999</v>
      </c>
      <c r="M176" s="7">
        <v>1158950</v>
      </c>
      <c r="N176" s="7">
        <f t="shared" si="13"/>
        <v>140331672.30834892</v>
      </c>
    </row>
    <row r="177" spans="1:14" hidden="1">
      <c r="A177" s="4" t="s">
        <v>369</v>
      </c>
      <c r="B177" s="5" t="s">
        <v>14</v>
      </c>
      <c r="C177" s="6">
        <v>10</v>
      </c>
      <c r="D177" s="6" t="str">
        <f t="shared" ref="D177:D240" si="15">VLOOKUP(C177,$P$3:$Q$9,2)</f>
        <v>BAA2</v>
      </c>
      <c r="E177" s="5" t="s">
        <v>92</v>
      </c>
      <c r="F177" s="5" t="s">
        <v>111</v>
      </c>
      <c r="G177" s="14" t="str">
        <f t="shared" si="11"/>
        <v>BANKING</v>
      </c>
      <c r="H177" s="6">
        <v>108.435966973836</v>
      </c>
      <c r="I177" s="10">
        <v>4.5999999999999996</v>
      </c>
      <c r="J177" s="10" t="str">
        <f t="shared" si="12"/>
        <v>4 - 5</v>
      </c>
      <c r="K177" s="9">
        <v>40478</v>
      </c>
      <c r="L177" s="10">
        <v>0.46845456279999997</v>
      </c>
      <c r="M177" s="7">
        <v>1287400</v>
      </c>
      <c r="N177" s="7">
        <f t="shared" si="13"/>
        <v>139600463.88211647</v>
      </c>
    </row>
    <row r="178" spans="1:14" hidden="1">
      <c r="A178" s="4" t="s">
        <v>233</v>
      </c>
      <c r="B178" s="5" t="s">
        <v>14</v>
      </c>
      <c r="C178" s="6">
        <v>10</v>
      </c>
      <c r="D178" s="6" t="str">
        <f t="shared" si="15"/>
        <v>BAA2</v>
      </c>
      <c r="E178" s="5" t="s">
        <v>92</v>
      </c>
      <c r="F178" s="5" t="s">
        <v>111</v>
      </c>
      <c r="G178" s="14" t="str">
        <f t="shared" si="11"/>
        <v>BANKING</v>
      </c>
      <c r="H178" s="6">
        <v>118.67817427911299</v>
      </c>
      <c r="I178" s="10">
        <v>5.6</v>
      </c>
      <c r="J178" s="10" t="str">
        <f t="shared" si="12"/>
        <v>5 - 6</v>
      </c>
      <c r="K178" s="9">
        <v>41190</v>
      </c>
      <c r="L178" s="10">
        <v>0.44184211010000002</v>
      </c>
      <c r="M178" s="7">
        <v>1250000</v>
      </c>
      <c r="N178" s="7">
        <f t="shared" si="13"/>
        <v>148347717.84889123</v>
      </c>
    </row>
    <row r="179" spans="1:14" hidden="1">
      <c r="A179" s="4" t="s">
        <v>370</v>
      </c>
      <c r="B179" s="5" t="s">
        <v>14</v>
      </c>
      <c r="C179" s="6">
        <v>10</v>
      </c>
      <c r="D179" s="6" t="str">
        <f t="shared" si="15"/>
        <v>BAA2</v>
      </c>
      <c r="E179" s="5" t="s">
        <v>92</v>
      </c>
      <c r="F179" s="5" t="s">
        <v>111</v>
      </c>
      <c r="G179" s="14" t="str">
        <f t="shared" si="11"/>
        <v>BANKING</v>
      </c>
      <c r="H179" s="6">
        <v>98.761070403581996</v>
      </c>
      <c r="I179" s="10">
        <v>3.6</v>
      </c>
      <c r="J179" s="10" t="str">
        <f t="shared" si="12"/>
        <v>3 - 4</v>
      </c>
      <c r="K179" s="9">
        <v>41220</v>
      </c>
      <c r="L179" s="10">
        <v>0.39182357029999998</v>
      </c>
      <c r="M179" s="7">
        <v>1710906</v>
      </c>
      <c r="N179" s="7">
        <f t="shared" si="13"/>
        <v>168970907.91991085</v>
      </c>
    </row>
    <row r="180" spans="1:14" hidden="1">
      <c r="A180" s="4" t="s">
        <v>217</v>
      </c>
      <c r="B180" s="5" t="s">
        <v>85</v>
      </c>
      <c r="C180" s="6">
        <v>10</v>
      </c>
      <c r="D180" s="6" t="str">
        <f t="shared" si="15"/>
        <v>BAA2</v>
      </c>
      <c r="E180" s="5" t="s">
        <v>95</v>
      </c>
      <c r="F180" s="5" t="s">
        <v>112</v>
      </c>
      <c r="G180" s="14" t="str">
        <f t="shared" si="11"/>
        <v>NON BANK</v>
      </c>
      <c r="H180" s="6">
        <v>61.852575994710001</v>
      </c>
      <c r="I180" s="10">
        <v>5.0999999999999996</v>
      </c>
      <c r="J180" s="10" t="str">
        <f t="shared" si="12"/>
        <v>5 - 6</v>
      </c>
      <c r="K180" s="9">
        <v>41012</v>
      </c>
      <c r="L180" s="10">
        <v>0.32419822100000001</v>
      </c>
      <c r="M180" s="7">
        <v>500000</v>
      </c>
      <c r="N180" s="7">
        <f t="shared" si="13"/>
        <v>30926287.997354999</v>
      </c>
    </row>
    <row r="181" spans="1:14" hidden="1">
      <c r="A181" s="4" t="s">
        <v>182</v>
      </c>
      <c r="B181" s="5" t="s">
        <v>30</v>
      </c>
      <c r="C181" s="6">
        <v>11</v>
      </c>
      <c r="D181" s="6" t="str">
        <f t="shared" si="15"/>
        <v>BAA3</v>
      </c>
      <c r="E181" s="5" t="s">
        <v>95</v>
      </c>
      <c r="F181" s="5" t="s">
        <v>102</v>
      </c>
      <c r="G181" s="14" t="str">
        <f t="shared" si="11"/>
        <v>NON BANK</v>
      </c>
      <c r="H181" s="6">
        <v>121.37671980260799</v>
      </c>
      <c r="I181" s="10">
        <v>5.2</v>
      </c>
      <c r="J181" s="10" t="str">
        <f t="shared" si="12"/>
        <v>5 - 6</v>
      </c>
      <c r="K181" s="9">
        <v>39224</v>
      </c>
      <c r="L181" s="10">
        <v>0.54672026780000005</v>
      </c>
      <c r="M181" s="7">
        <v>298851.50436751801</v>
      </c>
      <c r="N181" s="7">
        <f t="shared" si="13"/>
        <v>36273615.308204114</v>
      </c>
    </row>
    <row r="182" spans="1:14">
      <c r="A182" s="4" t="s">
        <v>371</v>
      </c>
      <c r="B182" s="5" t="s">
        <v>30</v>
      </c>
      <c r="C182" s="6">
        <v>11</v>
      </c>
      <c r="D182" s="6" t="str">
        <f t="shared" si="15"/>
        <v>BAA3</v>
      </c>
      <c r="E182" s="5" t="s">
        <v>95</v>
      </c>
      <c r="F182" s="5" t="s">
        <v>102</v>
      </c>
      <c r="G182" s="14" t="str">
        <f t="shared" si="11"/>
        <v>NON BANK</v>
      </c>
      <c r="H182" s="6">
        <v>91.845000026421999</v>
      </c>
      <c r="I182" s="10">
        <v>4.9000000000000004</v>
      </c>
      <c r="J182" s="10" t="str">
        <f t="shared" si="12"/>
        <v>4 - 5</v>
      </c>
      <c r="K182" s="9">
        <v>39841</v>
      </c>
      <c r="L182" s="10">
        <v>0.25708269490000002</v>
      </c>
      <c r="M182" s="7">
        <v>750000</v>
      </c>
      <c r="N182" s="7">
        <f t="shared" si="13"/>
        <v>68883750.019816503</v>
      </c>
    </row>
    <row r="183" spans="1:14" hidden="1">
      <c r="A183" s="4" t="s">
        <v>372</v>
      </c>
      <c r="B183" s="5" t="s">
        <v>30</v>
      </c>
      <c r="C183" s="6">
        <v>11</v>
      </c>
      <c r="D183" s="6" t="str">
        <f t="shared" si="15"/>
        <v>BAA3</v>
      </c>
      <c r="E183" s="5" t="s">
        <v>95</v>
      </c>
      <c r="F183" s="5" t="s">
        <v>102</v>
      </c>
      <c r="G183" s="14" t="str">
        <f t="shared" si="11"/>
        <v>NON BANK</v>
      </c>
      <c r="H183" s="6">
        <v>115.71104798711301</v>
      </c>
      <c r="I183" s="10">
        <v>6.5</v>
      </c>
      <c r="J183" s="10" t="str">
        <f t="shared" si="12"/>
        <v>6 - 7</v>
      </c>
      <c r="K183" s="9">
        <v>40436</v>
      </c>
      <c r="L183" s="10">
        <v>0.34542920659999998</v>
      </c>
      <c r="M183" s="7">
        <v>1000000</v>
      </c>
      <c r="N183" s="7">
        <f t="shared" si="13"/>
        <v>115711047.987113</v>
      </c>
    </row>
    <row r="184" spans="1:14" hidden="1">
      <c r="A184" s="4" t="s">
        <v>373</v>
      </c>
      <c r="B184" s="5" t="s">
        <v>30</v>
      </c>
      <c r="C184" s="6">
        <v>11</v>
      </c>
      <c r="D184" s="6" t="str">
        <f t="shared" si="15"/>
        <v>BAA3</v>
      </c>
      <c r="E184" s="5" t="s">
        <v>95</v>
      </c>
      <c r="F184" s="5" t="s">
        <v>102</v>
      </c>
      <c r="G184" s="14" t="str">
        <f t="shared" si="11"/>
        <v>NON BANK</v>
      </c>
      <c r="H184" s="6">
        <v>124.987514774247</v>
      </c>
      <c r="I184" s="10">
        <v>6.9</v>
      </c>
      <c r="J184" s="10" t="str">
        <f t="shared" si="12"/>
        <v>6 - 7</v>
      </c>
      <c r="K184" s="9">
        <v>41115</v>
      </c>
      <c r="L184" s="10">
        <v>0.36245765940000002</v>
      </c>
      <c r="M184" s="7">
        <v>750000</v>
      </c>
      <c r="N184" s="7">
        <f t="shared" si="13"/>
        <v>93740636.080685258</v>
      </c>
    </row>
    <row r="185" spans="1:14" hidden="1">
      <c r="A185" s="4" t="s">
        <v>374</v>
      </c>
      <c r="B185" s="5" t="s">
        <v>152</v>
      </c>
      <c r="C185" s="6">
        <v>8</v>
      </c>
      <c r="D185" s="6" t="str">
        <f t="shared" si="15"/>
        <v>A3</v>
      </c>
      <c r="E185" s="5" t="s">
        <v>95</v>
      </c>
      <c r="F185" s="5" t="s">
        <v>106</v>
      </c>
      <c r="G185" s="14" t="str">
        <f t="shared" si="11"/>
        <v>NON BANK</v>
      </c>
      <c r="H185" s="6">
        <v>21.802991551079</v>
      </c>
      <c r="I185" s="10">
        <v>3.1</v>
      </c>
      <c r="J185" s="10" t="str">
        <f t="shared" si="12"/>
        <v>3 - 4</v>
      </c>
      <c r="K185" s="9">
        <v>39191</v>
      </c>
      <c r="L185" s="10">
        <v>0.1695321467</v>
      </c>
      <c r="M185" s="7">
        <v>1000000</v>
      </c>
      <c r="N185" s="7">
        <f t="shared" si="13"/>
        <v>21802991.551079001</v>
      </c>
    </row>
    <row r="186" spans="1:14" hidden="1">
      <c r="A186" s="1" t="s">
        <v>375</v>
      </c>
      <c r="B186" s="5" t="s">
        <v>152</v>
      </c>
      <c r="C186" s="6">
        <v>8</v>
      </c>
      <c r="D186" s="6" t="str">
        <f t="shared" si="15"/>
        <v>A3</v>
      </c>
      <c r="E186" s="5" t="s">
        <v>95</v>
      </c>
      <c r="F186" s="5" t="s">
        <v>106</v>
      </c>
      <c r="G186" s="14" t="str">
        <f t="shared" si="11"/>
        <v>NON BANK</v>
      </c>
      <c r="H186" s="6">
        <v>25.322361347754001</v>
      </c>
      <c r="I186" s="10">
        <v>4.7</v>
      </c>
      <c r="J186" s="10" t="str">
        <f t="shared" si="12"/>
        <v>4 - 5</v>
      </c>
      <c r="K186" s="9">
        <v>40882</v>
      </c>
      <c r="L186" s="10">
        <v>0.26321614040000002</v>
      </c>
      <c r="M186" s="7">
        <v>750000</v>
      </c>
      <c r="N186" s="7">
        <f t="shared" si="13"/>
        <v>18991771.010815501</v>
      </c>
    </row>
    <row r="187" spans="1:14" hidden="1">
      <c r="A187" s="1" t="s">
        <v>219</v>
      </c>
      <c r="B187" s="5" t="s">
        <v>152</v>
      </c>
      <c r="C187" s="6">
        <v>8</v>
      </c>
      <c r="D187" s="6" t="str">
        <f t="shared" si="15"/>
        <v>A3</v>
      </c>
      <c r="E187" s="5" t="s">
        <v>95</v>
      </c>
      <c r="F187" s="5" t="s">
        <v>106</v>
      </c>
      <c r="G187" s="14" t="str">
        <f t="shared" si="11"/>
        <v>NON BANK</v>
      </c>
      <c r="H187" s="6">
        <v>24.80443368449</v>
      </c>
      <c r="I187" s="10">
        <v>5.2</v>
      </c>
      <c r="J187" s="10" t="str">
        <f t="shared" si="12"/>
        <v>5 - 6</v>
      </c>
      <c r="K187" s="9">
        <v>41059</v>
      </c>
      <c r="L187" s="10">
        <v>0.45171011529999999</v>
      </c>
      <c r="M187" s="7">
        <v>500000</v>
      </c>
      <c r="N187" s="7">
        <f t="shared" si="13"/>
        <v>12402216.842244999</v>
      </c>
    </row>
    <row r="188" spans="1:14" hidden="1">
      <c r="A188" s="1" t="s">
        <v>376</v>
      </c>
      <c r="B188" s="5" t="s">
        <v>152</v>
      </c>
      <c r="C188" s="6">
        <v>8</v>
      </c>
      <c r="D188" s="6" t="str">
        <f t="shared" si="15"/>
        <v>A3</v>
      </c>
      <c r="E188" s="5" t="s">
        <v>95</v>
      </c>
      <c r="F188" s="5" t="s">
        <v>106</v>
      </c>
      <c r="G188" s="14" t="str">
        <f t="shared" si="11"/>
        <v>NON BANK</v>
      </c>
      <c r="H188" s="6">
        <v>33.373226269112003</v>
      </c>
      <c r="I188" s="10">
        <v>6.5</v>
      </c>
      <c r="J188" s="10" t="str">
        <f t="shared" si="12"/>
        <v>6 - 7</v>
      </c>
      <c r="K188" s="9">
        <v>41157</v>
      </c>
      <c r="L188" s="10">
        <v>0.30303137330000002</v>
      </c>
      <c r="M188" s="7">
        <v>1000000</v>
      </c>
      <c r="N188" s="7">
        <f t="shared" si="13"/>
        <v>33373226.269112002</v>
      </c>
    </row>
    <row r="189" spans="1:14" hidden="1">
      <c r="A189" s="1" t="s">
        <v>377</v>
      </c>
      <c r="B189" s="5" t="s">
        <v>152</v>
      </c>
      <c r="C189" s="6">
        <v>8</v>
      </c>
      <c r="D189" s="6" t="str">
        <f t="shared" si="15"/>
        <v>A3</v>
      </c>
      <c r="E189" s="5" t="s">
        <v>95</v>
      </c>
      <c r="F189" s="5" t="s">
        <v>106</v>
      </c>
      <c r="G189" s="14" t="str">
        <f t="shared" si="11"/>
        <v>NON BANK</v>
      </c>
      <c r="H189" s="6">
        <v>25.799471994983001</v>
      </c>
      <c r="I189" s="10">
        <v>3.5</v>
      </c>
      <c r="J189" s="10" t="str">
        <f t="shared" si="12"/>
        <v>3 - 4</v>
      </c>
      <c r="K189" s="9">
        <v>41173</v>
      </c>
      <c r="L189" s="10">
        <v>0.55406556340000002</v>
      </c>
      <c r="M189" s="7">
        <v>240086.52711234501</v>
      </c>
      <c r="N189" s="7">
        <f t="shared" si="13"/>
        <v>6194105.6326076724</v>
      </c>
    </row>
    <row r="190" spans="1:14" hidden="1">
      <c r="A190" s="1" t="s">
        <v>195</v>
      </c>
      <c r="B190" s="5" t="s">
        <v>15</v>
      </c>
      <c r="C190" s="6">
        <v>7</v>
      </c>
      <c r="D190" s="6" t="str">
        <f t="shared" si="15"/>
        <v>A2</v>
      </c>
      <c r="E190" s="5" t="s">
        <v>92</v>
      </c>
      <c r="F190" s="5" t="s">
        <v>111</v>
      </c>
      <c r="G190" s="14" t="str">
        <f t="shared" si="11"/>
        <v>BANKING</v>
      </c>
      <c r="H190" s="6">
        <v>55.121917666157998</v>
      </c>
      <c r="I190" s="10">
        <v>5.5</v>
      </c>
      <c r="J190" s="10" t="str">
        <f t="shared" si="12"/>
        <v>5 - 6</v>
      </c>
      <c r="K190" s="9">
        <v>40051</v>
      </c>
      <c r="L190" s="10">
        <v>0.31223571589999999</v>
      </c>
      <c r="M190" s="7">
        <v>1062350</v>
      </c>
      <c r="N190" s="7">
        <f t="shared" si="13"/>
        <v>58558769.232642949</v>
      </c>
    </row>
    <row r="191" spans="1:14" hidden="1">
      <c r="A191" s="1" t="s">
        <v>378</v>
      </c>
      <c r="B191" s="5" t="s">
        <v>15</v>
      </c>
      <c r="C191" s="6">
        <v>3</v>
      </c>
      <c r="D191" s="6" t="e">
        <f t="shared" si="15"/>
        <v>#N/A</v>
      </c>
      <c r="E191" s="5" t="s">
        <v>92</v>
      </c>
      <c r="F191" s="5" t="s">
        <v>267</v>
      </c>
      <c r="G191" s="14" t="str">
        <f t="shared" si="11"/>
        <v>NON BANK</v>
      </c>
      <c r="H191" s="6">
        <v>-9.2055626703059996</v>
      </c>
      <c r="I191" s="10">
        <v>3.1</v>
      </c>
      <c r="J191" s="10" t="str">
        <f t="shared" si="12"/>
        <v>3 - 4</v>
      </c>
      <c r="K191" s="9">
        <v>41023</v>
      </c>
      <c r="L191" s="10">
        <v>0.94900529509999998</v>
      </c>
      <c r="M191" s="7">
        <v>1673568.4244581</v>
      </c>
      <c r="N191" s="7">
        <f t="shared" si="13"/>
        <v>-15406139.014394311</v>
      </c>
    </row>
    <row r="192" spans="1:14" hidden="1">
      <c r="A192" s="1" t="s">
        <v>155</v>
      </c>
      <c r="B192" s="5" t="s">
        <v>48</v>
      </c>
      <c r="C192" s="6">
        <v>9</v>
      </c>
      <c r="D192" s="6" t="str">
        <f t="shared" si="15"/>
        <v>BAA1</v>
      </c>
      <c r="E192" s="5" t="s">
        <v>95</v>
      </c>
      <c r="F192" s="5" t="s">
        <v>156</v>
      </c>
      <c r="G192" s="14" t="str">
        <f t="shared" si="11"/>
        <v>NON BANK</v>
      </c>
      <c r="H192" s="6">
        <v>50.954609780745997</v>
      </c>
      <c r="I192" s="10">
        <v>3.3</v>
      </c>
      <c r="J192" s="10" t="str">
        <f t="shared" si="12"/>
        <v>3 - 4</v>
      </c>
      <c r="K192" s="9">
        <v>39253</v>
      </c>
      <c r="L192" s="10">
        <v>0.36606021480000001</v>
      </c>
      <c r="M192" s="7">
        <v>500000</v>
      </c>
      <c r="N192" s="7">
        <f t="shared" si="13"/>
        <v>25477304.890372999</v>
      </c>
    </row>
    <row r="193" spans="1:14" hidden="1">
      <c r="A193" s="1" t="s">
        <v>157</v>
      </c>
      <c r="B193" s="5" t="s">
        <v>45</v>
      </c>
      <c r="C193" s="6">
        <v>10</v>
      </c>
      <c r="D193" s="6" t="str">
        <f t="shared" si="15"/>
        <v>BAA2</v>
      </c>
      <c r="E193" s="5" t="s">
        <v>95</v>
      </c>
      <c r="F193" s="5" t="s">
        <v>106</v>
      </c>
      <c r="G193" s="14" t="str">
        <f t="shared" si="11"/>
        <v>NON BANK</v>
      </c>
      <c r="H193" s="6">
        <v>63.903192059417002</v>
      </c>
      <c r="I193" s="10">
        <v>4.2</v>
      </c>
      <c r="J193" s="10" t="str">
        <f t="shared" si="12"/>
        <v>4 - 5</v>
      </c>
      <c r="K193" s="9">
        <v>40679</v>
      </c>
      <c r="L193" s="10">
        <v>0.37468061019999999</v>
      </c>
      <c r="M193" s="7">
        <v>500000</v>
      </c>
      <c r="N193" s="7">
        <f t="shared" si="13"/>
        <v>31951596.029708501</v>
      </c>
    </row>
    <row r="194" spans="1:14" hidden="1">
      <c r="A194" s="1" t="s">
        <v>159</v>
      </c>
      <c r="B194" s="5" t="s">
        <v>76</v>
      </c>
      <c r="C194" s="6">
        <v>6</v>
      </c>
      <c r="D194" s="6" t="str">
        <f t="shared" si="15"/>
        <v>A1</v>
      </c>
      <c r="E194" s="5" t="s">
        <v>95</v>
      </c>
      <c r="F194" s="5" t="s">
        <v>96</v>
      </c>
      <c r="G194" s="14" t="str">
        <f t="shared" si="11"/>
        <v>NON BANK</v>
      </c>
      <c r="H194" s="6">
        <v>18.822913631757999</v>
      </c>
      <c r="I194" s="10">
        <v>4</v>
      </c>
      <c r="J194" s="10" t="str">
        <f t="shared" si="12"/>
        <v>6 - 7</v>
      </c>
      <c r="K194" s="9">
        <v>40632</v>
      </c>
      <c r="L194" s="10">
        <v>0.37239836329999998</v>
      </c>
      <c r="M194" s="7">
        <v>500000</v>
      </c>
      <c r="N194" s="7">
        <f t="shared" si="13"/>
        <v>9411456.8158789985</v>
      </c>
    </row>
    <row r="195" spans="1:14">
      <c r="A195" s="1" t="s">
        <v>215</v>
      </c>
      <c r="B195" s="5" t="s">
        <v>67</v>
      </c>
      <c r="C195" s="6">
        <v>11</v>
      </c>
      <c r="D195" s="6" t="str">
        <f t="shared" si="15"/>
        <v>BAA3</v>
      </c>
      <c r="E195" s="5" t="s">
        <v>95</v>
      </c>
      <c r="F195" s="5" t="s">
        <v>96</v>
      </c>
      <c r="G195" s="14" t="str">
        <f t="shared" si="11"/>
        <v>NON BANK</v>
      </c>
      <c r="H195" s="6">
        <v>65.904758486310001</v>
      </c>
      <c r="I195" s="10">
        <v>4.9000000000000004</v>
      </c>
      <c r="J195" s="10" t="str">
        <f t="shared" si="12"/>
        <v>4 - 5</v>
      </c>
      <c r="K195" s="9">
        <v>40961</v>
      </c>
      <c r="L195" s="10">
        <v>0.1837903367</v>
      </c>
      <c r="M195" s="7">
        <v>500000</v>
      </c>
      <c r="N195" s="7">
        <f t="shared" si="13"/>
        <v>32952379.243154999</v>
      </c>
    </row>
    <row r="196" spans="1:14" hidden="1">
      <c r="A196" s="1" t="s">
        <v>379</v>
      </c>
      <c r="B196" s="5" t="s">
        <v>67</v>
      </c>
      <c r="C196" s="6">
        <v>11</v>
      </c>
      <c r="D196" s="6" t="str">
        <f t="shared" si="15"/>
        <v>BAA3</v>
      </c>
      <c r="E196" s="5" t="s">
        <v>95</v>
      </c>
      <c r="F196" s="5" t="s">
        <v>96</v>
      </c>
      <c r="G196" s="14" t="str">
        <f t="shared" si="11"/>
        <v>NON BANK</v>
      </c>
      <c r="H196" s="6">
        <v>61.449453163907997</v>
      </c>
      <c r="I196" s="10">
        <v>4.0999999999999996</v>
      </c>
      <c r="J196" s="10" t="str">
        <f t="shared" si="12"/>
        <v>4 - 5</v>
      </c>
      <c r="K196" s="9">
        <v>41247</v>
      </c>
      <c r="L196" s="10">
        <v>0.25839811880000002</v>
      </c>
      <c r="M196" s="7">
        <v>500000</v>
      </c>
      <c r="N196" s="7">
        <f t="shared" si="13"/>
        <v>30724726.581953999</v>
      </c>
    </row>
    <row r="197" spans="1:14" hidden="1">
      <c r="A197" s="1" t="s">
        <v>161</v>
      </c>
      <c r="B197" s="5" t="s">
        <v>23</v>
      </c>
      <c r="C197" s="6">
        <v>11</v>
      </c>
      <c r="D197" s="6" t="str">
        <f t="shared" si="15"/>
        <v>BAA3</v>
      </c>
      <c r="E197" s="5" t="s">
        <v>95</v>
      </c>
      <c r="F197" s="5" t="s">
        <v>112</v>
      </c>
      <c r="G197" s="14" t="str">
        <f t="shared" ref="G197:G260" si="16">IF(F197="BANKING","BANKING","NON BANK")</f>
        <v>NON BANK</v>
      </c>
      <c r="H197" s="6">
        <v>146.90478836771001</v>
      </c>
      <c r="I197" s="10">
        <v>5.7</v>
      </c>
      <c r="J197" s="10" t="str">
        <f t="shared" ref="J197:J260" si="17">IF(AND(I197 &gt; 3, I197 &lt; 4), "3 - 4", IF(AND(I197 &gt; 4, I197 &lt; 5), "4 - 5",IF(AND(I197 &gt; 5, I197 &lt; 6), "5 - 6", "6 - 7")))</f>
        <v>5 - 6</v>
      </c>
      <c r="K197" s="9">
        <v>40142</v>
      </c>
      <c r="L197" s="10">
        <v>0.50173190820000002</v>
      </c>
      <c r="M197" s="7">
        <v>478162.40698803001</v>
      </c>
      <c r="N197" s="7">
        <f t="shared" ref="N197:N260" si="18">M197*H197</f>
        <v>70244347.203971371</v>
      </c>
    </row>
    <row r="198" spans="1:14" hidden="1">
      <c r="A198" s="1" t="s">
        <v>133</v>
      </c>
      <c r="B198" s="5" t="s">
        <v>75</v>
      </c>
      <c r="C198" s="6">
        <v>9</v>
      </c>
      <c r="D198" s="6" t="str">
        <f t="shared" si="15"/>
        <v>BAA1</v>
      </c>
      <c r="E198" s="5" t="s">
        <v>95</v>
      </c>
      <c r="F198" s="5" t="s">
        <v>112</v>
      </c>
      <c r="G198" s="14" t="str">
        <f t="shared" si="16"/>
        <v>NON BANK</v>
      </c>
      <c r="H198" s="6">
        <v>66.165863471528994</v>
      </c>
      <c r="I198" s="10">
        <v>5.3</v>
      </c>
      <c r="J198" s="10" t="str">
        <f t="shared" si="17"/>
        <v>5 - 6</v>
      </c>
      <c r="K198" s="9">
        <v>41071</v>
      </c>
      <c r="L198" s="10">
        <v>0.73511240619999996</v>
      </c>
      <c r="M198" s="7">
        <v>400000</v>
      </c>
      <c r="N198" s="7">
        <f t="shared" si="18"/>
        <v>26466345.388611596</v>
      </c>
    </row>
    <row r="199" spans="1:14" hidden="1">
      <c r="A199" s="1" t="s">
        <v>109</v>
      </c>
      <c r="B199" s="5" t="s">
        <v>25</v>
      </c>
      <c r="C199" s="6">
        <v>9</v>
      </c>
      <c r="D199" s="6" t="str">
        <f t="shared" si="15"/>
        <v>BAA1</v>
      </c>
      <c r="E199" s="5" t="s">
        <v>95</v>
      </c>
      <c r="F199" s="5" t="s">
        <v>96</v>
      </c>
      <c r="G199" s="14" t="str">
        <f t="shared" si="16"/>
        <v>NON BANK</v>
      </c>
      <c r="H199" s="6">
        <v>163.10540403840099</v>
      </c>
      <c r="I199" s="10">
        <v>4.7</v>
      </c>
      <c r="J199" s="10" t="str">
        <f t="shared" si="17"/>
        <v>4 - 5</v>
      </c>
      <c r="K199" s="9">
        <v>36131</v>
      </c>
      <c r="L199" s="10">
        <v>0.34385598150000002</v>
      </c>
      <c r="M199" s="7">
        <v>239081.203494015</v>
      </c>
      <c r="N199" s="7">
        <f t="shared" si="18"/>
        <v>38995436.293878481</v>
      </c>
    </row>
    <row r="200" spans="1:14" hidden="1">
      <c r="A200" s="1" t="s">
        <v>380</v>
      </c>
      <c r="B200" s="5" t="s">
        <v>77</v>
      </c>
      <c r="C200" s="6">
        <v>4</v>
      </c>
      <c r="D200" s="6" t="e">
        <f t="shared" si="15"/>
        <v>#N/A</v>
      </c>
      <c r="E200" s="5" t="s">
        <v>95</v>
      </c>
      <c r="F200" s="5" t="s">
        <v>96</v>
      </c>
      <c r="G200" s="14" t="str">
        <f t="shared" si="16"/>
        <v>NON BANK</v>
      </c>
      <c r="H200" s="6">
        <v>5.7529347217130002</v>
      </c>
      <c r="I200" s="10">
        <v>3.3</v>
      </c>
      <c r="J200" s="10" t="str">
        <f t="shared" si="17"/>
        <v>3 - 4</v>
      </c>
      <c r="K200" s="9">
        <v>41088</v>
      </c>
      <c r="L200" s="10">
        <v>0.51072405880000005</v>
      </c>
      <c r="M200" s="7">
        <v>360129.79066851799</v>
      </c>
      <c r="N200" s="7">
        <f t="shared" si="18"/>
        <v>2071803.1770601515</v>
      </c>
    </row>
    <row r="201" spans="1:14" hidden="1">
      <c r="A201" s="1" t="s">
        <v>222</v>
      </c>
      <c r="B201" s="5" t="s">
        <v>77</v>
      </c>
      <c r="C201" s="6">
        <v>4</v>
      </c>
      <c r="D201" s="6" t="e">
        <f t="shared" si="15"/>
        <v>#N/A</v>
      </c>
      <c r="E201" s="5" t="s">
        <v>95</v>
      </c>
      <c r="F201" s="5" t="s">
        <v>96</v>
      </c>
      <c r="G201" s="14" t="str">
        <f t="shared" si="16"/>
        <v>NON BANK</v>
      </c>
      <c r="H201" s="6">
        <v>-6.8812453713900004</v>
      </c>
      <c r="I201" s="10">
        <v>5.3</v>
      </c>
      <c r="J201" s="10" t="str">
        <f t="shared" si="17"/>
        <v>5 - 6</v>
      </c>
      <c r="K201" s="9">
        <v>41102</v>
      </c>
      <c r="L201" s="10">
        <v>0.3312741011</v>
      </c>
      <c r="M201" s="7">
        <v>500000</v>
      </c>
      <c r="N201" s="7">
        <f t="shared" si="18"/>
        <v>-3440622.685695</v>
      </c>
    </row>
    <row r="202" spans="1:14" hidden="1">
      <c r="A202" s="1" t="s">
        <v>381</v>
      </c>
      <c r="B202" s="5" t="s">
        <v>62</v>
      </c>
      <c r="C202" s="6">
        <v>8</v>
      </c>
      <c r="D202" s="6" t="str">
        <f t="shared" si="15"/>
        <v>A3</v>
      </c>
      <c r="E202" s="5" t="s">
        <v>98</v>
      </c>
      <c r="F202" s="5" t="s">
        <v>122</v>
      </c>
      <c r="G202" s="14" t="str">
        <f t="shared" si="16"/>
        <v>NON BANK</v>
      </c>
      <c r="H202" s="6">
        <v>44.206987162640999</v>
      </c>
      <c r="I202" s="10">
        <v>3.2</v>
      </c>
      <c r="J202" s="10" t="str">
        <f t="shared" si="17"/>
        <v>3 - 4</v>
      </c>
      <c r="K202" s="9">
        <v>37266</v>
      </c>
      <c r="L202" s="10">
        <v>0.64786345180000005</v>
      </c>
      <c r="M202" s="7">
        <v>314732.473309608</v>
      </c>
      <c r="N202" s="7">
        <f t="shared" si="18"/>
        <v>13913374.407264091</v>
      </c>
    </row>
    <row r="203" spans="1:14" hidden="1">
      <c r="A203" s="1" t="s">
        <v>127</v>
      </c>
      <c r="B203" s="5" t="s">
        <v>62</v>
      </c>
      <c r="C203" s="6">
        <v>9</v>
      </c>
      <c r="D203" s="6" t="str">
        <f t="shared" si="15"/>
        <v>BAA1</v>
      </c>
      <c r="E203" s="5" t="s">
        <v>98</v>
      </c>
      <c r="F203" s="5" t="s">
        <v>122</v>
      </c>
      <c r="G203" s="14" t="str">
        <f t="shared" si="16"/>
        <v>NON BANK</v>
      </c>
      <c r="H203" s="6">
        <v>49.935030942620003</v>
      </c>
      <c r="I203" s="10">
        <v>4.3</v>
      </c>
      <c r="J203" s="10" t="str">
        <f t="shared" si="17"/>
        <v>4 - 5</v>
      </c>
      <c r="K203" s="9">
        <v>37783</v>
      </c>
      <c r="L203" s="10">
        <v>0.23416249820000001</v>
      </c>
      <c r="M203" s="7">
        <v>600000</v>
      </c>
      <c r="N203" s="7">
        <f t="shared" si="18"/>
        <v>29961018.565572001</v>
      </c>
    </row>
    <row r="204" spans="1:14" hidden="1">
      <c r="A204" s="1" t="s">
        <v>382</v>
      </c>
      <c r="B204" s="5" t="s">
        <v>62</v>
      </c>
      <c r="C204" s="6">
        <v>9</v>
      </c>
      <c r="D204" s="6" t="str">
        <f t="shared" si="15"/>
        <v>BAA1</v>
      </c>
      <c r="E204" s="5" t="s">
        <v>98</v>
      </c>
      <c r="F204" s="5" t="s">
        <v>122</v>
      </c>
      <c r="G204" s="14" t="str">
        <f t="shared" si="16"/>
        <v>NON BANK</v>
      </c>
      <c r="H204" s="6">
        <v>58.200009895443998</v>
      </c>
      <c r="I204" s="10">
        <v>6</v>
      </c>
      <c r="J204" s="10" t="str">
        <f t="shared" si="17"/>
        <v>6 - 7</v>
      </c>
      <c r="K204" s="9">
        <v>38408</v>
      </c>
      <c r="L204" s="10">
        <v>0.4854503785</v>
      </c>
      <c r="M204" s="7">
        <v>500000</v>
      </c>
      <c r="N204" s="7">
        <f t="shared" si="18"/>
        <v>29100004.947721999</v>
      </c>
    </row>
    <row r="205" spans="1:14" hidden="1">
      <c r="A205" s="1" t="s">
        <v>185</v>
      </c>
      <c r="B205" s="5" t="s">
        <v>62</v>
      </c>
      <c r="C205" s="6">
        <v>8</v>
      </c>
      <c r="D205" s="6" t="str">
        <f t="shared" si="15"/>
        <v>A3</v>
      </c>
      <c r="E205" s="5" t="s">
        <v>98</v>
      </c>
      <c r="F205" s="5" t="s">
        <v>122</v>
      </c>
      <c r="G205" s="14" t="str">
        <f t="shared" si="16"/>
        <v>NON BANK</v>
      </c>
      <c r="H205" s="6">
        <v>83.696173096734</v>
      </c>
      <c r="I205" s="10">
        <v>6</v>
      </c>
      <c r="J205" s="10" t="str">
        <f t="shared" si="17"/>
        <v>6 - 7</v>
      </c>
      <c r="K205" s="9">
        <v>39496</v>
      </c>
      <c r="L205" s="10">
        <v>0.51519998460000005</v>
      </c>
      <c r="M205" s="7">
        <v>416180.60498220602</v>
      </c>
      <c r="N205" s="7">
        <f t="shared" si="18"/>
        <v>34832723.954094194</v>
      </c>
    </row>
    <row r="206" spans="1:14" hidden="1">
      <c r="A206" s="1" t="s">
        <v>383</v>
      </c>
      <c r="B206" s="5" t="s">
        <v>62</v>
      </c>
      <c r="C206" s="6">
        <v>9</v>
      </c>
      <c r="D206" s="6" t="str">
        <f t="shared" si="15"/>
        <v>BAA1</v>
      </c>
      <c r="E206" s="5" t="s">
        <v>98</v>
      </c>
      <c r="F206" s="5" t="s">
        <v>122</v>
      </c>
      <c r="G206" s="14" t="str">
        <f t="shared" si="16"/>
        <v>NON BANK</v>
      </c>
      <c r="H206" s="6">
        <v>53.554168320072002</v>
      </c>
      <c r="I206" s="10">
        <v>3.9</v>
      </c>
      <c r="J206" s="10" t="str">
        <f t="shared" si="17"/>
        <v>3 - 4</v>
      </c>
      <c r="K206" s="9">
        <v>41316</v>
      </c>
      <c r="L206" s="10">
        <v>0.22186839999999999</v>
      </c>
      <c r="M206" s="7">
        <v>800000</v>
      </c>
      <c r="N206" s="7">
        <f t="shared" si="18"/>
        <v>42843334.656057604</v>
      </c>
    </row>
    <row r="207" spans="1:14" hidden="1">
      <c r="A207" s="1" t="s">
        <v>384</v>
      </c>
      <c r="B207" s="5" t="s">
        <v>82</v>
      </c>
      <c r="C207" s="6">
        <v>9</v>
      </c>
      <c r="D207" s="6" t="str">
        <f t="shared" si="15"/>
        <v>BAA1</v>
      </c>
      <c r="E207" s="5" t="s">
        <v>95</v>
      </c>
      <c r="F207" s="5" t="s">
        <v>102</v>
      </c>
      <c r="G207" s="14" t="str">
        <f t="shared" si="16"/>
        <v>NON BANK</v>
      </c>
      <c r="H207" s="6">
        <v>119.32200028381899</v>
      </c>
      <c r="I207" s="10">
        <v>6.6</v>
      </c>
      <c r="J207" s="10" t="str">
        <f t="shared" si="17"/>
        <v>6 - 7</v>
      </c>
      <c r="K207" s="9">
        <v>36825</v>
      </c>
      <c r="L207" s="10">
        <v>0.56047499310000004</v>
      </c>
      <c r="M207" s="7">
        <v>537932.70786153304</v>
      </c>
      <c r="N207" s="7">
        <f t="shared" si="18"/>
        <v>64187206.720129363</v>
      </c>
    </row>
    <row r="208" spans="1:14" hidden="1">
      <c r="A208" s="1" t="s">
        <v>385</v>
      </c>
      <c r="B208" s="5" t="s">
        <v>82</v>
      </c>
      <c r="C208" s="6">
        <v>9</v>
      </c>
      <c r="D208" s="6" t="str">
        <f t="shared" si="15"/>
        <v>BAA1</v>
      </c>
      <c r="E208" s="5" t="s">
        <v>95</v>
      </c>
      <c r="F208" s="5" t="s">
        <v>102</v>
      </c>
      <c r="G208" s="14" t="str">
        <f t="shared" si="16"/>
        <v>NON BANK</v>
      </c>
      <c r="H208" s="6">
        <v>86.369120732214</v>
      </c>
      <c r="I208" s="10">
        <v>3.8</v>
      </c>
      <c r="J208" s="10" t="str">
        <f t="shared" si="17"/>
        <v>3 - 4</v>
      </c>
      <c r="K208" s="9">
        <v>37602</v>
      </c>
      <c r="L208" s="10">
        <v>0.17263154250000001</v>
      </c>
      <c r="M208" s="7">
        <v>597703.00873503694</v>
      </c>
      <c r="N208" s="7">
        <f t="shared" si="18"/>
        <v>51623083.323443964</v>
      </c>
    </row>
    <row r="209" spans="1:14" hidden="1">
      <c r="A209" s="1" t="s">
        <v>162</v>
      </c>
      <c r="B209" s="5" t="s">
        <v>82</v>
      </c>
      <c r="C209" s="6">
        <v>9</v>
      </c>
      <c r="D209" s="6" t="str">
        <f t="shared" si="15"/>
        <v>BAA1</v>
      </c>
      <c r="E209" s="5" t="s">
        <v>95</v>
      </c>
      <c r="F209" s="5" t="s">
        <v>102</v>
      </c>
      <c r="G209" s="14" t="str">
        <f t="shared" si="16"/>
        <v>NON BANK</v>
      </c>
      <c r="H209" s="6">
        <v>56.841260057993999</v>
      </c>
      <c r="I209" s="10">
        <v>4.2</v>
      </c>
      <c r="J209" s="10" t="str">
        <f t="shared" si="17"/>
        <v>4 - 5</v>
      </c>
      <c r="K209" s="9">
        <v>39582</v>
      </c>
      <c r="L209" s="10">
        <v>0.1715145545</v>
      </c>
      <c r="M209" s="7">
        <v>1550000</v>
      </c>
      <c r="N209" s="7">
        <f t="shared" si="18"/>
        <v>88103953.089890704</v>
      </c>
    </row>
    <row r="210" spans="1:14" hidden="1">
      <c r="A210" s="1" t="s">
        <v>386</v>
      </c>
      <c r="B210" s="5" t="s">
        <v>82</v>
      </c>
      <c r="C210" s="6">
        <v>9</v>
      </c>
      <c r="D210" s="6" t="str">
        <f t="shared" si="15"/>
        <v>BAA1</v>
      </c>
      <c r="E210" s="5" t="s">
        <v>95</v>
      </c>
      <c r="F210" s="5" t="s">
        <v>102</v>
      </c>
      <c r="G210" s="14" t="str">
        <f t="shared" si="16"/>
        <v>NON BANK</v>
      </c>
      <c r="H210" s="6">
        <v>75.147812003294007</v>
      </c>
      <c r="I210" s="10">
        <v>6.1</v>
      </c>
      <c r="J210" s="10" t="str">
        <f t="shared" si="17"/>
        <v>6 - 7</v>
      </c>
      <c r="K210" s="9">
        <v>40268</v>
      </c>
      <c r="L210" s="10">
        <v>0.2157805626</v>
      </c>
      <c r="M210" s="7">
        <v>1000000</v>
      </c>
      <c r="N210" s="7">
        <f t="shared" si="18"/>
        <v>75147812.003294006</v>
      </c>
    </row>
    <row r="211" spans="1:14" hidden="1">
      <c r="A211" s="1" t="s">
        <v>245</v>
      </c>
      <c r="B211" s="5" t="s">
        <v>82</v>
      </c>
      <c r="C211" s="6">
        <v>9</v>
      </c>
      <c r="D211" s="6" t="str">
        <f t="shared" si="15"/>
        <v>BAA1</v>
      </c>
      <c r="E211" s="5" t="s">
        <v>95</v>
      </c>
      <c r="F211" s="5" t="s">
        <v>102</v>
      </c>
      <c r="G211" s="14" t="str">
        <f t="shared" si="16"/>
        <v>NON BANK</v>
      </c>
      <c r="H211" s="6">
        <v>75.607965306072003</v>
      </c>
      <c r="I211" s="10">
        <v>6.8</v>
      </c>
      <c r="J211" s="10" t="str">
        <f t="shared" si="17"/>
        <v>6 - 7</v>
      </c>
      <c r="K211" s="9">
        <v>40501</v>
      </c>
      <c r="L211" s="10">
        <v>0.5409756845</v>
      </c>
      <c r="M211" s="7">
        <v>1250000</v>
      </c>
      <c r="N211" s="7">
        <f t="shared" si="18"/>
        <v>94509956.632590011</v>
      </c>
    </row>
    <row r="212" spans="1:14" hidden="1">
      <c r="A212" s="1" t="s">
        <v>246</v>
      </c>
      <c r="B212" s="5" t="s">
        <v>82</v>
      </c>
      <c r="C212" s="6">
        <v>9</v>
      </c>
      <c r="D212" s="6" t="str">
        <f t="shared" si="15"/>
        <v>BAA1</v>
      </c>
      <c r="E212" s="5" t="s">
        <v>95</v>
      </c>
      <c r="F212" s="5" t="s">
        <v>102</v>
      </c>
      <c r="G212" s="14" t="str">
        <f t="shared" si="16"/>
        <v>NON BANK</v>
      </c>
      <c r="H212" s="6">
        <v>65.086744497450994</v>
      </c>
      <c r="I212" s="10">
        <v>4.8</v>
      </c>
      <c r="J212" s="10" t="str">
        <f t="shared" si="17"/>
        <v>4 - 5</v>
      </c>
      <c r="K212" s="9">
        <v>40638</v>
      </c>
      <c r="L212" s="10">
        <v>0.26849184739999998</v>
      </c>
      <c r="M212" s="7">
        <v>750000</v>
      </c>
      <c r="N212" s="7">
        <f t="shared" si="18"/>
        <v>48815058.373088248</v>
      </c>
    </row>
    <row r="213" spans="1:14" hidden="1">
      <c r="A213" s="1" t="s">
        <v>387</v>
      </c>
      <c r="B213" s="5" t="s">
        <v>16</v>
      </c>
      <c r="C213" s="6">
        <v>8</v>
      </c>
      <c r="D213" s="6" t="str">
        <f t="shared" si="15"/>
        <v>A3</v>
      </c>
      <c r="E213" s="5" t="s">
        <v>92</v>
      </c>
      <c r="F213" s="5" t="s">
        <v>111</v>
      </c>
      <c r="G213" s="14" t="str">
        <f t="shared" si="16"/>
        <v>BANKING</v>
      </c>
      <c r="H213" s="6">
        <v>80.767422232594001</v>
      </c>
      <c r="I213" s="10">
        <v>4.5</v>
      </c>
      <c r="J213" s="10" t="str">
        <f t="shared" si="17"/>
        <v>4 - 5</v>
      </c>
      <c r="K213" s="9">
        <v>39700</v>
      </c>
      <c r="L213" s="10">
        <v>0.40261746430000001</v>
      </c>
      <c r="M213" s="7">
        <v>747286.55451310205</v>
      </c>
      <c r="N213" s="7">
        <f t="shared" si="18"/>
        <v>60356408.677100085</v>
      </c>
    </row>
    <row r="214" spans="1:14" hidden="1">
      <c r="A214" s="1" t="s">
        <v>166</v>
      </c>
      <c r="B214" s="5" t="s">
        <v>16</v>
      </c>
      <c r="C214" s="6">
        <v>8</v>
      </c>
      <c r="D214" s="6" t="str">
        <f t="shared" si="15"/>
        <v>A3</v>
      </c>
      <c r="E214" s="5" t="s">
        <v>92</v>
      </c>
      <c r="F214" s="5" t="s">
        <v>111</v>
      </c>
      <c r="G214" s="14" t="str">
        <f t="shared" si="16"/>
        <v>BANKING</v>
      </c>
      <c r="H214" s="6">
        <v>99.758611142904996</v>
      </c>
      <c r="I214" s="10">
        <v>5.5</v>
      </c>
      <c r="J214" s="10" t="str">
        <f t="shared" si="17"/>
        <v>5 - 6</v>
      </c>
      <c r="K214" s="9">
        <v>40079</v>
      </c>
      <c r="L214" s="10">
        <v>0.26119801149999999</v>
      </c>
      <c r="M214" s="7">
        <v>2000000</v>
      </c>
      <c r="N214" s="7">
        <f t="shared" si="18"/>
        <v>199517222.28580999</v>
      </c>
    </row>
    <row r="215" spans="1:14" hidden="1">
      <c r="A215" s="1" t="s">
        <v>388</v>
      </c>
      <c r="B215" s="5" t="s">
        <v>16</v>
      </c>
      <c r="C215" s="6">
        <v>8</v>
      </c>
      <c r="D215" s="6" t="str">
        <f t="shared" si="15"/>
        <v>A3</v>
      </c>
      <c r="E215" s="5" t="s">
        <v>92</v>
      </c>
      <c r="F215" s="5" t="s">
        <v>111</v>
      </c>
      <c r="G215" s="14" t="str">
        <f t="shared" si="16"/>
        <v>BANKING</v>
      </c>
      <c r="H215" s="6">
        <v>115.725784347247</v>
      </c>
      <c r="I215" s="10">
        <v>5.0999999999999996</v>
      </c>
      <c r="J215" s="10" t="str">
        <f t="shared" si="17"/>
        <v>5 - 6</v>
      </c>
      <c r="K215" s="9">
        <v>39919</v>
      </c>
      <c r="L215" s="10">
        <v>0.96470726569999998</v>
      </c>
      <c r="M215" s="7">
        <v>400000</v>
      </c>
      <c r="N215" s="7">
        <f t="shared" si="18"/>
        <v>46290313.738898799</v>
      </c>
    </row>
    <row r="216" spans="1:14" hidden="1">
      <c r="A216" s="1" t="s">
        <v>389</v>
      </c>
      <c r="B216" s="5" t="s">
        <v>16</v>
      </c>
      <c r="C216" s="6">
        <v>8</v>
      </c>
      <c r="D216" s="6" t="str">
        <f t="shared" si="15"/>
        <v>A3</v>
      </c>
      <c r="E216" s="5" t="s">
        <v>92</v>
      </c>
      <c r="F216" s="5" t="s">
        <v>111</v>
      </c>
      <c r="G216" s="14" t="str">
        <f t="shared" si="16"/>
        <v>BANKING</v>
      </c>
      <c r="H216" s="6">
        <v>102.69006373245</v>
      </c>
      <c r="I216" s="10">
        <v>6</v>
      </c>
      <c r="J216" s="10" t="str">
        <f t="shared" si="17"/>
        <v>6 - 7</v>
      </c>
      <c r="K216" s="9">
        <v>40252</v>
      </c>
      <c r="L216" s="10">
        <v>0.29775878849999998</v>
      </c>
      <c r="M216" s="7">
        <v>1000000</v>
      </c>
      <c r="N216" s="7">
        <f t="shared" si="18"/>
        <v>102690063.73244999</v>
      </c>
    </row>
    <row r="217" spans="1:14" hidden="1">
      <c r="A217" s="1" t="s">
        <v>390</v>
      </c>
      <c r="B217" s="5" t="s">
        <v>16</v>
      </c>
      <c r="C217" s="6">
        <v>8</v>
      </c>
      <c r="D217" s="6" t="str">
        <f t="shared" si="15"/>
        <v>A3</v>
      </c>
      <c r="E217" s="5" t="s">
        <v>92</v>
      </c>
      <c r="F217" s="5" t="s">
        <v>111</v>
      </c>
      <c r="G217" s="14" t="str">
        <f t="shared" si="16"/>
        <v>BANKING</v>
      </c>
      <c r="H217" s="6">
        <v>80.171681132076998</v>
      </c>
      <c r="I217" s="10">
        <v>3.2</v>
      </c>
      <c r="J217" s="10" t="str">
        <f t="shared" si="17"/>
        <v>3 - 4</v>
      </c>
      <c r="K217" s="9">
        <v>40274</v>
      </c>
      <c r="L217" s="10">
        <v>0.42378262680000001</v>
      </c>
      <c r="M217" s="7">
        <v>399779.63442251697</v>
      </c>
      <c r="N217" s="7">
        <f t="shared" si="18"/>
        <v>32051005.374020346</v>
      </c>
    </row>
    <row r="218" spans="1:14" hidden="1">
      <c r="A218" s="1" t="s">
        <v>247</v>
      </c>
      <c r="B218" s="5" t="s">
        <v>107</v>
      </c>
      <c r="C218" s="6">
        <v>4</v>
      </c>
      <c r="D218" s="6" t="e">
        <f t="shared" si="15"/>
        <v>#N/A</v>
      </c>
      <c r="E218" s="5" t="s">
        <v>95</v>
      </c>
      <c r="F218" s="5" t="s">
        <v>104</v>
      </c>
      <c r="G218" s="14" t="str">
        <f t="shared" si="16"/>
        <v>NON BANK</v>
      </c>
      <c r="H218" s="6">
        <v>11.483640548555</v>
      </c>
      <c r="I218" s="10">
        <v>3.2</v>
      </c>
      <c r="J218" s="10" t="str">
        <f t="shared" si="17"/>
        <v>3 - 4</v>
      </c>
      <c r="K218" s="9">
        <v>39217</v>
      </c>
      <c r="L218" s="10">
        <v>0.25587567179999998</v>
      </c>
      <c r="M218" s="7">
        <v>1500000</v>
      </c>
      <c r="N218" s="7">
        <f t="shared" si="18"/>
        <v>17225460.822832499</v>
      </c>
    </row>
    <row r="219" spans="1:14" hidden="1">
      <c r="A219" s="1" t="s">
        <v>193</v>
      </c>
      <c r="B219" s="5" t="s">
        <v>107</v>
      </c>
      <c r="C219" s="6">
        <v>4</v>
      </c>
      <c r="D219" s="6" t="e">
        <f t="shared" si="15"/>
        <v>#N/A</v>
      </c>
      <c r="E219" s="5" t="s">
        <v>95</v>
      </c>
      <c r="F219" s="5" t="s">
        <v>104</v>
      </c>
      <c r="G219" s="14" t="str">
        <f t="shared" si="16"/>
        <v>NON BANK</v>
      </c>
      <c r="H219" s="6">
        <v>15.683457123264001</v>
      </c>
      <c r="I219" s="10">
        <v>4.2</v>
      </c>
      <c r="J219" s="10" t="str">
        <f t="shared" si="17"/>
        <v>4 - 5</v>
      </c>
      <c r="K219" s="9">
        <v>39939</v>
      </c>
      <c r="L219" s="10">
        <v>0.12674067080000001</v>
      </c>
      <c r="M219" s="7">
        <v>2500000</v>
      </c>
      <c r="N219" s="7">
        <f t="shared" si="18"/>
        <v>39208642.80816</v>
      </c>
    </row>
    <row r="220" spans="1:14" hidden="1">
      <c r="A220" s="1" t="s">
        <v>391</v>
      </c>
      <c r="B220" s="5" t="s">
        <v>31</v>
      </c>
      <c r="C220" s="6">
        <v>9</v>
      </c>
      <c r="D220" s="6" t="str">
        <f t="shared" si="15"/>
        <v>BAA1</v>
      </c>
      <c r="E220" s="5" t="s">
        <v>95</v>
      </c>
      <c r="F220" s="5" t="s">
        <v>102</v>
      </c>
      <c r="G220" s="14" t="str">
        <f t="shared" si="16"/>
        <v>NON BANK</v>
      </c>
      <c r="H220" s="6">
        <v>61.037127959369002</v>
      </c>
      <c r="I220" s="10">
        <v>3.7</v>
      </c>
      <c r="J220" s="10" t="str">
        <f t="shared" si="17"/>
        <v>3 - 4</v>
      </c>
      <c r="K220" s="9">
        <v>39890</v>
      </c>
      <c r="L220" s="10">
        <v>0.52157693549999995</v>
      </c>
      <c r="M220" s="7">
        <v>358621.80524102203</v>
      </c>
      <c r="N220" s="7">
        <f t="shared" si="18"/>
        <v>21889245.015516169</v>
      </c>
    </row>
    <row r="221" spans="1:14" hidden="1">
      <c r="A221" s="1" t="s">
        <v>230</v>
      </c>
      <c r="B221" s="5" t="s">
        <v>31</v>
      </c>
      <c r="C221" s="6">
        <v>9</v>
      </c>
      <c r="D221" s="6" t="str">
        <f t="shared" si="15"/>
        <v>BAA1</v>
      </c>
      <c r="E221" s="5" t="s">
        <v>95</v>
      </c>
      <c r="F221" s="5" t="s">
        <v>102</v>
      </c>
      <c r="G221" s="14" t="str">
        <f t="shared" si="16"/>
        <v>NON BANK</v>
      </c>
      <c r="H221" s="6">
        <v>68.770045854765996</v>
      </c>
      <c r="I221" s="10">
        <v>6.5</v>
      </c>
      <c r="J221" s="10" t="str">
        <f t="shared" si="17"/>
        <v>6 - 7</v>
      </c>
      <c r="K221" s="9">
        <v>41165</v>
      </c>
      <c r="L221" s="10">
        <v>0.6907719551</v>
      </c>
      <c r="M221" s="7">
        <v>550000</v>
      </c>
      <c r="N221" s="7">
        <f t="shared" si="18"/>
        <v>37823525.220121294</v>
      </c>
    </row>
    <row r="222" spans="1:14">
      <c r="A222" s="1" t="s">
        <v>165</v>
      </c>
      <c r="B222" s="5" t="s">
        <v>63</v>
      </c>
      <c r="C222" s="6">
        <v>11</v>
      </c>
      <c r="D222" s="6" t="str">
        <f t="shared" si="15"/>
        <v>BAA3</v>
      </c>
      <c r="E222" s="5" t="s">
        <v>95</v>
      </c>
      <c r="F222" s="5" t="s">
        <v>104</v>
      </c>
      <c r="G222" s="14" t="str">
        <f t="shared" si="16"/>
        <v>NON BANK</v>
      </c>
      <c r="H222" s="6">
        <v>85.454426483174998</v>
      </c>
      <c r="I222" s="10">
        <v>4.9000000000000004</v>
      </c>
      <c r="J222" s="10" t="str">
        <f t="shared" si="17"/>
        <v>4 - 5</v>
      </c>
      <c r="K222" s="9">
        <v>40920</v>
      </c>
      <c r="L222" s="10">
        <v>0.22266953580000001</v>
      </c>
      <c r="M222" s="7">
        <v>1000000</v>
      </c>
      <c r="N222" s="7">
        <f t="shared" si="18"/>
        <v>85454426.483174995</v>
      </c>
    </row>
    <row r="223" spans="1:14" hidden="1">
      <c r="A223" s="1" t="s">
        <v>392</v>
      </c>
      <c r="B223" s="5" t="s">
        <v>63</v>
      </c>
      <c r="C223" s="6">
        <v>11</v>
      </c>
      <c r="D223" s="6" t="str">
        <f t="shared" si="15"/>
        <v>BAA3</v>
      </c>
      <c r="E223" s="5" t="s">
        <v>95</v>
      </c>
      <c r="F223" s="5" t="s">
        <v>104</v>
      </c>
      <c r="G223" s="14" t="str">
        <f t="shared" si="16"/>
        <v>NON BANK</v>
      </c>
      <c r="H223" s="6">
        <v>72.123766860122004</v>
      </c>
      <c r="I223" s="10">
        <v>3.9</v>
      </c>
      <c r="J223" s="10" t="str">
        <f t="shared" si="17"/>
        <v>3 - 4</v>
      </c>
      <c r="K223" s="9">
        <v>41165</v>
      </c>
      <c r="L223" s="10">
        <v>0.23820225719999999</v>
      </c>
      <c r="M223" s="7">
        <v>750000</v>
      </c>
      <c r="N223" s="7">
        <f t="shared" si="18"/>
        <v>54092825.145091504</v>
      </c>
    </row>
    <row r="224" spans="1:14" hidden="1">
      <c r="A224" s="1" t="s">
        <v>205</v>
      </c>
      <c r="B224" s="5" t="s">
        <v>26</v>
      </c>
      <c r="C224" s="6">
        <v>11</v>
      </c>
      <c r="D224" s="6" t="str">
        <f t="shared" si="15"/>
        <v>BAA3</v>
      </c>
      <c r="E224" s="5" t="s">
        <v>95</v>
      </c>
      <c r="F224" s="5" t="s">
        <v>96</v>
      </c>
      <c r="G224" s="14" t="str">
        <f t="shared" si="16"/>
        <v>NON BANK</v>
      </c>
      <c r="H224" s="6">
        <v>66.646247123045001</v>
      </c>
      <c r="I224" s="10">
        <v>3</v>
      </c>
      <c r="J224" s="10" t="str">
        <f t="shared" si="17"/>
        <v>6 - 7</v>
      </c>
      <c r="K224" s="9">
        <v>40610</v>
      </c>
      <c r="L224" s="10">
        <v>0.19172653370000001</v>
      </c>
      <c r="M224" s="7">
        <v>1000000</v>
      </c>
      <c r="N224" s="7">
        <f t="shared" si="18"/>
        <v>66646247.123044997</v>
      </c>
    </row>
    <row r="225" spans="1:14" hidden="1">
      <c r="A225" s="1" t="s">
        <v>192</v>
      </c>
      <c r="B225" s="5" t="s">
        <v>41</v>
      </c>
      <c r="C225" s="6">
        <v>7</v>
      </c>
      <c r="D225" s="6" t="str">
        <f t="shared" si="15"/>
        <v>A2</v>
      </c>
      <c r="E225" s="5" t="s">
        <v>95</v>
      </c>
      <c r="F225" s="5" t="s">
        <v>113</v>
      </c>
      <c r="G225" s="14" t="str">
        <f t="shared" si="16"/>
        <v>NON BANK</v>
      </c>
      <c r="H225" s="6">
        <v>72.406348875700004</v>
      </c>
      <c r="I225" s="10">
        <v>5.0999999999999996</v>
      </c>
      <c r="J225" s="10" t="str">
        <f t="shared" si="17"/>
        <v>5 - 6</v>
      </c>
      <c r="K225" s="9">
        <v>39926</v>
      </c>
      <c r="L225" s="10">
        <v>0.31917805100000002</v>
      </c>
      <c r="M225" s="7">
        <v>597703.00873503694</v>
      </c>
      <c r="N225" s="7">
        <f t="shared" si="18"/>
        <v>43277492.574524648</v>
      </c>
    </row>
    <row r="226" spans="1:14" hidden="1">
      <c r="A226" s="1" t="s">
        <v>231</v>
      </c>
      <c r="B226" s="5" t="s">
        <v>141</v>
      </c>
      <c r="C226" s="6">
        <v>11</v>
      </c>
      <c r="D226" s="6" t="str">
        <f t="shared" si="15"/>
        <v>BAA3</v>
      </c>
      <c r="E226" s="5" t="s">
        <v>95</v>
      </c>
      <c r="F226" s="5" t="s">
        <v>112</v>
      </c>
      <c r="G226" s="14" t="str">
        <f t="shared" si="16"/>
        <v>NON BANK</v>
      </c>
      <c r="H226" s="6">
        <v>108.242137056765</v>
      </c>
      <c r="I226" s="10">
        <v>5.5</v>
      </c>
      <c r="J226" s="10" t="str">
        <f t="shared" si="17"/>
        <v>5 - 6</v>
      </c>
      <c r="K226" s="9">
        <v>41169</v>
      </c>
      <c r="L226" s="10">
        <v>0.28429747290000001</v>
      </c>
      <c r="M226" s="7">
        <v>500000</v>
      </c>
      <c r="N226" s="7">
        <f t="shared" si="18"/>
        <v>54121068.528382502</v>
      </c>
    </row>
    <row r="227" spans="1:14" hidden="1">
      <c r="A227" s="1" t="s">
        <v>393</v>
      </c>
      <c r="B227" s="5" t="s">
        <v>50</v>
      </c>
      <c r="C227" s="6">
        <v>9</v>
      </c>
      <c r="D227" s="6" t="str">
        <f t="shared" si="15"/>
        <v>BAA1</v>
      </c>
      <c r="E227" s="5" t="s">
        <v>98</v>
      </c>
      <c r="F227" s="5" t="s">
        <v>120</v>
      </c>
      <c r="G227" s="14" t="str">
        <f t="shared" si="16"/>
        <v>NON BANK</v>
      </c>
      <c r="H227" s="6">
        <v>55.827994578054003</v>
      </c>
      <c r="I227" s="10">
        <v>4.3</v>
      </c>
      <c r="J227" s="10" t="str">
        <f t="shared" si="17"/>
        <v>4 - 5</v>
      </c>
      <c r="K227" s="9">
        <v>37813</v>
      </c>
      <c r="L227" s="10">
        <v>0.43915830189999999</v>
      </c>
      <c r="M227" s="7">
        <v>980000</v>
      </c>
      <c r="N227" s="7">
        <f t="shared" si="18"/>
        <v>54711434.68649292</v>
      </c>
    </row>
    <row r="228" spans="1:14">
      <c r="A228" s="1" t="s">
        <v>187</v>
      </c>
      <c r="B228" s="5" t="s">
        <v>50</v>
      </c>
      <c r="C228" s="6">
        <v>9</v>
      </c>
      <c r="D228" s="6" t="str">
        <f t="shared" si="15"/>
        <v>BAA1</v>
      </c>
      <c r="E228" s="5" t="s">
        <v>98</v>
      </c>
      <c r="F228" s="5" t="s">
        <v>120</v>
      </c>
      <c r="G228" s="14" t="str">
        <f t="shared" si="16"/>
        <v>NON BANK</v>
      </c>
      <c r="H228" s="6">
        <v>64.477086721239004</v>
      </c>
      <c r="I228" s="10">
        <v>4.9000000000000004</v>
      </c>
      <c r="J228" s="10" t="str">
        <f t="shared" si="17"/>
        <v>4 - 5</v>
      </c>
      <c r="K228" s="9">
        <v>39764</v>
      </c>
      <c r="L228" s="10">
        <v>0.25542305409999999</v>
      </c>
      <c r="M228" s="7">
        <v>1000000</v>
      </c>
      <c r="N228" s="7">
        <f t="shared" si="18"/>
        <v>64477086.721239008</v>
      </c>
    </row>
    <row r="229" spans="1:14" hidden="1">
      <c r="A229" s="1" t="s">
        <v>394</v>
      </c>
      <c r="B229" s="5" t="s">
        <v>50</v>
      </c>
      <c r="C229" s="6">
        <v>9</v>
      </c>
      <c r="D229" s="6" t="str">
        <f t="shared" si="15"/>
        <v>BAA1</v>
      </c>
      <c r="E229" s="5" t="s">
        <v>98</v>
      </c>
      <c r="F229" s="5" t="s">
        <v>120</v>
      </c>
      <c r="G229" s="14" t="str">
        <f t="shared" si="16"/>
        <v>NON BANK</v>
      </c>
      <c r="H229" s="6">
        <v>60.336709828822997</v>
      </c>
      <c r="I229" s="10">
        <v>5.9</v>
      </c>
      <c r="J229" s="10" t="str">
        <f t="shared" si="17"/>
        <v>5 - 6</v>
      </c>
      <c r="K229" s="9">
        <v>41290</v>
      </c>
      <c r="L229" s="10">
        <v>0.33359616139999998</v>
      </c>
      <c r="M229" s="7">
        <v>750000</v>
      </c>
      <c r="N229" s="7">
        <f t="shared" si="18"/>
        <v>45252532.37161725</v>
      </c>
    </row>
    <row r="230" spans="1:14" hidden="1">
      <c r="A230" s="1" t="s">
        <v>198</v>
      </c>
      <c r="B230" s="5" t="s">
        <v>27</v>
      </c>
      <c r="C230" s="6">
        <v>5</v>
      </c>
      <c r="D230" s="6" t="e">
        <f t="shared" si="15"/>
        <v>#N/A</v>
      </c>
      <c r="E230" s="5" t="s">
        <v>95</v>
      </c>
      <c r="F230" s="5" t="s">
        <v>96</v>
      </c>
      <c r="G230" s="14" t="str">
        <f t="shared" si="16"/>
        <v>NON BANK</v>
      </c>
      <c r="H230" s="6">
        <v>24.171261940429002</v>
      </c>
      <c r="I230" s="10">
        <v>5.6</v>
      </c>
      <c r="J230" s="10" t="str">
        <f t="shared" si="17"/>
        <v>5 - 6</v>
      </c>
      <c r="K230" s="9">
        <v>40086</v>
      </c>
      <c r="L230" s="10">
        <v>0.24969855839999999</v>
      </c>
      <c r="M230" s="7">
        <v>800000</v>
      </c>
      <c r="N230" s="7">
        <f t="shared" si="18"/>
        <v>19337009.552343201</v>
      </c>
    </row>
    <row r="231" spans="1:14" hidden="1">
      <c r="A231" s="1" t="s">
        <v>395</v>
      </c>
      <c r="B231" s="5" t="s">
        <v>27</v>
      </c>
      <c r="C231" s="6">
        <v>5</v>
      </c>
      <c r="D231" s="6" t="e">
        <f t="shared" si="15"/>
        <v>#N/A</v>
      </c>
      <c r="E231" s="5" t="s">
        <v>95</v>
      </c>
      <c r="F231" s="5" t="s">
        <v>96</v>
      </c>
      <c r="G231" s="14" t="str">
        <f t="shared" si="16"/>
        <v>NON BANK</v>
      </c>
      <c r="H231" s="6">
        <v>-5.8987415266949998</v>
      </c>
      <c r="I231" s="10">
        <v>3.7</v>
      </c>
      <c r="J231" s="10" t="str">
        <f t="shared" si="17"/>
        <v>3 - 4</v>
      </c>
      <c r="K231" s="9">
        <v>41220</v>
      </c>
      <c r="L231" s="10">
        <v>0.19688249460000001</v>
      </c>
      <c r="M231" s="7">
        <v>750000</v>
      </c>
      <c r="N231" s="7">
        <f t="shared" si="18"/>
        <v>-4424056.1450212495</v>
      </c>
    </row>
    <row r="232" spans="1:14" hidden="1">
      <c r="A232" s="1" t="s">
        <v>396</v>
      </c>
      <c r="B232" s="5" t="s">
        <v>17</v>
      </c>
      <c r="C232" s="6">
        <v>9</v>
      </c>
      <c r="D232" s="6" t="str">
        <f t="shared" si="15"/>
        <v>BAA1</v>
      </c>
      <c r="E232" s="5" t="s">
        <v>92</v>
      </c>
      <c r="F232" s="5" t="s">
        <v>111</v>
      </c>
      <c r="G232" s="14" t="str">
        <f t="shared" si="16"/>
        <v>BANKING</v>
      </c>
      <c r="H232" s="6">
        <v>80.093914555634001</v>
      </c>
      <c r="I232" s="10">
        <v>3.5</v>
      </c>
      <c r="J232" s="10" t="str">
        <f t="shared" si="17"/>
        <v>3 - 4</v>
      </c>
      <c r="K232" s="9">
        <v>40441</v>
      </c>
      <c r="L232" s="10">
        <v>0.26989954929999999</v>
      </c>
      <c r="M232" s="7">
        <v>1140000</v>
      </c>
      <c r="N232" s="7">
        <f t="shared" si="18"/>
        <v>91307062.593422756</v>
      </c>
    </row>
    <row r="233" spans="1:14" hidden="1">
      <c r="A233" s="1" t="s">
        <v>397</v>
      </c>
      <c r="B233" s="5" t="s">
        <v>17</v>
      </c>
      <c r="C233" s="6">
        <v>9</v>
      </c>
      <c r="D233" s="6" t="str">
        <f t="shared" si="15"/>
        <v>BAA1</v>
      </c>
      <c r="E233" s="5" t="s">
        <v>92</v>
      </c>
      <c r="F233" s="5" t="s">
        <v>111</v>
      </c>
      <c r="G233" s="14" t="str">
        <f t="shared" si="16"/>
        <v>BANKING</v>
      </c>
      <c r="H233" s="6">
        <v>86.730855400050999</v>
      </c>
      <c r="I233" s="10">
        <v>3</v>
      </c>
      <c r="J233" s="10" t="str">
        <f t="shared" si="17"/>
        <v>6 - 7</v>
      </c>
      <c r="K233" s="9">
        <v>40981</v>
      </c>
      <c r="L233" s="10">
        <v>0.22440936240000001</v>
      </c>
      <c r="M233" s="7">
        <v>1000000</v>
      </c>
      <c r="N233" s="7">
        <f t="shared" si="18"/>
        <v>86730855.400050998</v>
      </c>
    </row>
    <row r="234" spans="1:14" hidden="1">
      <c r="A234" s="1" t="s">
        <v>235</v>
      </c>
      <c r="B234" s="5" t="s">
        <v>17</v>
      </c>
      <c r="C234" s="6">
        <v>9</v>
      </c>
      <c r="D234" s="6" t="str">
        <f t="shared" si="15"/>
        <v>BAA1</v>
      </c>
      <c r="E234" s="5" t="s">
        <v>92</v>
      </c>
      <c r="F234" s="5" t="s">
        <v>111</v>
      </c>
      <c r="G234" s="14" t="str">
        <f t="shared" si="16"/>
        <v>BANKING</v>
      </c>
      <c r="H234" s="6">
        <v>95.863895387751</v>
      </c>
      <c r="I234" s="10">
        <v>5.8</v>
      </c>
      <c r="J234" s="10" t="str">
        <f t="shared" si="17"/>
        <v>5 - 6</v>
      </c>
      <c r="K234" s="9">
        <v>41290</v>
      </c>
      <c r="L234" s="10">
        <v>0.3963721449</v>
      </c>
      <c r="M234" s="7">
        <v>1210000</v>
      </c>
      <c r="N234" s="7">
        <f t="shared" si="18"/>
        <v>115995313.41917871</v>
      </c>
    </row>
    <row r="235" spans="1:14" hidden="1">
      <c r="A235" s="1" t="s">
        <v>398</v>
      </c>
      <c r="B235" s="5" t="s">
        <v>0</v>
      </c>
      <c r="C235" s="6">
        <v>10</v>
      </c>
      <c r="D235" s="6" t="str">
        <f t="shared" si="15"/>
        <v>BAA2</v>
      </c>
      <c r="E235" s="5" t="s">
        <v>95</v>
      </c>
      <c r="F235" s="5" t="s">
        <v>113</v>
      </c>
      <c r="G235" s="14" t="str">
        <f t="shared" si="16"/>
        <v>NON BANK</v>
      </c>
      <c r="H235" s="6">
        <v>47.316975086380999</v>
      </c>
      <c r="I235" s="10">
        <v>3.1</v>
      </c>
      <c r="J235" s="10" t="str">
        <f t="shared" si="17"/>
        <v>3 - 4</v>
      </c>
      <c r="K235" s="9">
        <v>39168</v>
      </c>
      <c r="L235" s="10">
        <v>0.20150888589999999</v>
      </c>
      <c r="M235" s="7">
        <v>1250000</v>
      </c>
      <c r="N235" s="7">
        <f t="shared" si="18"/>
        <v>59146218.85797625</v>
      </c>
    </row>
    <row r="236" spans="1:14" hidden="1">
      <c r="A236" s="1" t="s">
        <v>131</v>
      </c>
      <c r="B236" s="5" t="s">
        <v>0</v>
      </c>
      <c r="C236" s="6">
        <v>10</v>
      </c>
      <c r="D236" s="6" t="str">
        <f t="shared" si="15"/>
        <v>BAA2</v>
      </c>
      <c r="E236" s="5" t="s">
        <v>95</v>
      </c>
      <c r="F236" s="5" t="s">
        <v>113</v>
      </c>
      <c r="G236" s="14" t="str">
        <f t="shared" si="16"/>
        <v>NON BANK</v>
      </c>
      <c r="H236" s="6">
        <v>61.048567928851</v>
      </c>
      <c r="I236" s="10">
        <v>4.5999999999999996</v>
      </c>
      <c r="J236" s="10" t="str">
        <f t="shared" si="17"/>
        <v>4 - 5</v>
      </c>
      <c r="K236" s="9">
        <v>40450</v>
      </c>
      <c r="L236" s="10">
        <v>0.2498928795</v>
      </c>
      <c r="M236" s="7">
        <v>750000</v>
      </c>
      <c r="N236" s="7">
        <f t="shared" si="18"/>
        <v>45786425.946638249</v>
      </c>
    </row>
    <row r="237" spans="1:14" hidden="1">
      <c r="A237" s="1" t="s">
        <v>206</v>
      </c>
      <c r="B237" s="5" t="s">
        <v>0</v>
      </c>
      <c r="C237" s="6">
        <v>10</v>
      </c>
      <c r="D237" s="6" t="str">
        <f t="shared" si="15"/>
        <v>BAA2</v>
      </c>
      <c r="E237" s="5" t="s">
        <v>95</v>
      </c>
      <c r="F237" s="5" t="s">
        <v>113</v>
      </c>
      <c r="G237" s="14" t="str">
        <f t="shared" si="16"/>
        <v>NON BANK</v>
      </c>
      <c r="H237" s="6">
        <v>70.021003331794006</v>
      </c>
      <c r="I237" s="10">
        <v>5.5</v>
      </c>
      <c r="J237" s="10" t="str">
        <f t="shared" si="17"/>
        <v>5 - 6</v>
      </c>
      <c r="K237" s="9">
        <v>40807</v>
      </c>
      <c r="L237" s="10">
        <v>0.39675869159999999</v>
      </c>
      <c r="M237" s="7">
        <v>950000</v>
      </c>
      <c r="N237" s="7">
        <f t="shared" si="18"/>
        <v>66519953.165204309</v>
      </c>
    </row>
    <row r="238" spans="1:14" hidden="1">
      <c r="A238" s="1" t="s">
        <v>163</v>
      </c>
      <c r="B238" s="5" t="s">
        <v>42</v>
      </c>
      <c r="C238" s="6">
        <v>6</v>
      </c>
      <c r="D238" s="6" t="str">
        <f t="shared" si="15"/>
        <v>A1</v>
      </c>
      <c r="E238" s="5" t="s">
        <v>95</v>
      </c>
      <c r="F238" s="5" t="s">
        <v>113</v>
      </c>
      <c r="G238" s="14" t="str">
        <f t="shared" si="16"/>
        <v>NON BANK</v>
      </c>
      <c r="H238" s="6">
        <v>22.746743438186002</v>
      </c>
      <c r="I238" s="10">
        <v>4.2</v>
      </c>
      <c r="J238" s="10" t="str">
        <f t="shared" si="17"/>
        <v>4 - 5</v>
      </c>
      <c r="K238" s="9">
        <v>39603</v>
      </c>
      <c r="L238" s="10">
        <v>0.21781001950000001</v>
      </c>
      <c r="M238" s="7">
        <v>1600000</v>
      </c>
      <c r="N238" s="7">
        <f t="shared" si="18"/>
        <v>36394789.501097605</v>
      </c>
    </row>
    <row r="239" spans="1:14" hidden="1">
      <c r="A239" s="1" t="s">
        <v>225</v>
      </c>
      <c r="B239" s="5" t="s">
        <v>42</v>
      </c>
      <c r="C239" s="6">
        <v>6</v>
      </c>
      <c r="D239" s="6" t="str">
        <f t="shared" si="15"/>
        <v>A1</v>
      </c>
      <c r="E239" s="5" t="s">
        <v>95</v>
      </c>
      <c r="F239" s="5" t="s">
        <v>113</v>
      </c>
      <c r="G239" s="14" t="str">
        <f t="shared" si="16"/>
        <v>NON BANK</v>
      </c>
      <c r="H239" s="6">
        <v>27.078490950869</v>
      </c>
      <c r="I239" s="10">
        <v>6</v>
      </c>
      <c r="J239" s="10" t="str">
        <f t="shared" si="17"/>
        <v>6 - 7</v>
      </c>
      <c r="K239" s="9">
        <v>41151</v>
      </c>
      <c r="L239" s="10">
        <v>0.34332487480000001</v>
      </c>
      <c r="M239" s="7">
        <v>1000000</v>
      </c>
      <c r="N239" s="7">
        <f t="shared" si="18"/>
        <v>27078490.950869001</v>
      </c>
    </row>
    <row r="240" spans="1:14" hidden="1">
      <c r="A240" s="1" t="s">
        <v>399</v>
      </c>
      <c r="B240" s="5" t="s">
        <v>42</v>
      </c>
      <c r="C240" s="6">
        <v>6</v>
      </c>
      <c r="D240" s="6" t="str">
        <f t="shared" si="15"/>
        <v>A1</v>
      </c>
      <c r="E240" s="5" t="s">
        <v>95</v>
      </c>
      <c r="F240" s="5" t="s">
        <v>113</v>
      </c>
      <c r="G240" s="14" t="str">
        <f t="shared" si="16"/>
        <v>NON BANK</v>
      </c>
      <c r="H240" s="6">
        <v>32.121561616778997</v>
      </c>
      <c r="I240" s="10">
        <v>7</v>
      </c>
      <c r="J240" s="10" t="str">
        <f t="shared" si="17"/>
        <v>6 - 7</v>
      </c>
      <c r="K240" s="9">
        <v>41333</v>
      </c>
      <c r="L240" s="10">
        <v>0.18841045940000001</v>
      </c>
      <c r="M240" s="7">
        <v>1250000</v>
      </c>
      <c r="N240" s="7">
        <f t="shared" si="18"/>
        <v>40151952.020973749</v>
      </c>
    </row>
    <row r="241" spans="1:14" hidden="1">
      <c r="A241" s="1" t="s">
        <v>400</v>
      </c>
      <c r="B241" s="5" t="s">
        <v>18</v>
      </c>
      <c r="C241" s="6">
        <v>7</v>
      </c>
      <c r="D241" s="6" t="str">
        <f t="shared" ref="D241:D303" si="19">VLOOKUP(C241,$P$3:$Q$9,2)</f>
        <v>A2</v>
      </c>
      <c r="E241" s="5" t="s">
        <v>92</v>
      </c>
      <c r="F241" s="5" t="s">
        <v>111</v>
      </c>
      <c r="G241" s="14" t="str">
        <f t="shared" si="16"/>
        <v>BANKING</v>
      </c>
      <c r="H241" s="6">
        <v>44.354495683415003</v>
      </c>
      <c r="I241" s="10">
        <v>3.5</v>
      </c>
      <c r="J241" s="10" t="str">
        <f t="shared" si="17"/>
        <v>3 - 4</v>
      </c>
      <c r="K241" s="9">
        <v>40431</v>
      </c>
      <c r="L241" s="10">
        <v>0.2323391373</v>
      </c>
      <c r="M241" s="7">
        <v>1300000</v>
      </c>
      <c r="N241" s="7">
        <f t="shared" si="18"/>
        <v>57660844.388439506</v>
      </c>
    </row>
    <row r="242" spans="1:14" hidden="1">
      <c r="A242" s="1" t="s">
        <v>204</v>
      </c>
      <c r="B242" s="5" t="s">
        <v>18</v>
      </c>
      <c r="C242" s="6">
        <v>7</v>
      </c>
      <c r="D242" s="6" t="str">
        <f t="shared" si="19"/>
        <v>A2</v>
      </c>
      <c r="E242" s="5" t="s">
        <v>92</v>
      </c>
      <c r="F242" s="5" t="s">
        <v>111</v>
      </c>
      <c r="G242" s="14" t="str">
        <f t="shared" si="16"/>
        <v>BANKING</v>
      </c>
      <c r="H242" s="6">
        <v>60.391082425626998</v>
      </c>
      <c r="I242" s="10">
        <v>4.8</v>
      </c>
      <c r="J242" s="10" t="str">
        <f t="shared" si="17"/>
        <v>4 - 5</v>
      </c>
      <c r="K242" s="9">
        <v>40568</v>
      </c>
      <c r="L242" s="10">
        <v>0.4393838659</v>
      </c>
      <c r="M242" s="7">
        <v>358621.80524102203</v>
      </c>
      <c r="N242" s="7">
        <f t="shared" si="18"/>
        <v>21657558.999937713</v>
      </c>
    </row>
    <row r="243" spans="1:14" hidden="1">
      <c r="A243" s="1" t="s">
        <v>401</v>
      </c>
      <c r="B243" s="5" t="s">
        <v>18</v>
      </c>
      <c r="C243" s="6">
        <v>7</v>
      </c>
      <c r="D243" s="6" t="str">
        <f t="shared" si="19"/>
        <v>A2</v>
      </c>
      <c r="E243" s="5" t="s">
        <v>92</v>
      </c>
      <c r="F243" s="5" t="s">
        <v>111</v>
      </c>
      <c r="G243" s="14" t="str">
        <f t="shared" si="16"/>
        <v>BANKING</v>
      </c>
      <c r="H243" s="6">
        <v>68.699418277388006</v>
      </c>
      <c r="I243" s="10">
        <v>6.9</v>
      </c>
      <c r="J243" s="10" t="str">
        <f t="shared" si="17"/>
        <v>6 - 7</v>
      </c>
      <c r="K243" s="9">
        <v>40595</v>
      </c>
      <c r="L243" s="10">
        <v>0.49111933940000002</v>
      </c>
      <c r="M243" s="7">
        <v>1250000</v>
      </c>
      <c r="N243" s="7">
        <f t="shared" si="18"/>
        <v>85874272.846735001</v>
      </c>
    </row>
    <row r="244" spans="1:14" hidden="1">
      <c r="A244" s="1" t="s">
        <v>168</v>
      </c>
      <c r="B244" s="5" t="s">
        <v>18</v>
      </c>
      <c r="C244" s="6">
        <v>7</v>
      </c>
      <c r="D244" s="6" t="str">
        <f t="shared" si="19"/>
        <v>A2</v>
      </c>
      <c r="E244" s="5" t="s">
        <v>92</v>
      </c>
      <c r="F244" s="5" t="s">
        <v>111</v>
      </c>
      <c r="G244" s="14" t="str">
        <f t="shared" si="16"/>
        <v>BANKING</v>
      </c>
      <c r="H244" s="6">
        <v>43.432795075129</v>
      </c>
      <c r="I244" s="10">
        <v>3.9</v>
      </c>
      <c r="J244" s="10" t="str">
        <f t="shared" si="17"/>
        <v>3 - 4</v>
      </c>
      <c r="K244" s="9">
        <v>41142</v>
      </c>
      <c r="L244" s="10">
        <v>0.2321268752</v>
      </c>
      <c r="M244" s="7">
        <v>1000000</v>
      </c>
      <c r="N244" s="7">
        <f t="shared" si="18"/>
        <v>43432795.075129002</v>
      </c>
    </row>
    <row r="245" spans="1:14" hidden="1">
      <c r="A245" s="1" t="s">
        <v>402</v>
      </c>
      <c r="B245" s="5" t="s">
        <v>18</v>
      </c>
      <c r="C245" s="6">
        <v>7</v>
      </c>
      <c r="D245" s="6" t="str">
        <f t="shared" si="19"/>
        <v>A2</v>
      </c>
      <c r="E245" s="5" t="s">
        <v>92</v>
      </c>
      <c r="F245" s="5" t="s">
        <v>111</v>
      </c>
      <c r="G245" s="14" t="str">
        <f t="shared" si="16"/>
        <v>BANKING</v>
      </c>
      <c r="H245" s="6">
        <v>65.084779155833999</v>
      </c>
      <c r="I245" s="10">
        <v>5.8</v>
      </c>
      <c r="J245" s="10" t="str">
        <f t="shared" si="17"/>
        <v>5 - 6</v>
      </c>
      <c r="K245" s="9">
        <v>41288</v>
      </c>
      <c r="L245" s="10">
        <v>0.31312896870000001</v>
      </c>
      <c r="M245" s="7">
        <v>1250000</v>
      </c>
      <c r="N245" s="7">
        <f t="shared" si="18"/>
        <v>81355973.944792494</v>
      </c>
    </row>
    <row r="246" spans="1:14" hidden="1">
      <c r="A246" s="1" t="s">
        <v>128</v>
      </c>
      <c r="B246" s="5" t="s">
        <v>54</v>
      </c>
      <c r="C246" s="6">
        <v>9</v>
      </c>
      <c r="D246" s="6" t="str">
        <f t="shared" si="19"/>
        <v>BAA1</v>
      </c>
      <c r="E246" s="5" t="s">
        <v>95</v>
      </c>
      <c r="F246" s="5" t="s">
        <v>106</v>
      </c>
      <c r="G246" s="14" t="str">
        <f t="shared" si="16"/>
        <v>NON BANK</v>
      </c>
      <c r="H246" s="6">
        <v>24.244446459829</v>
      </c>
      <c r="I246" s="10">
        <v>4.3</v>
      </c>
      <c r="J246" s="10" t="str">
        <f t="shared" si="17"/>
        <v>4 - 5</v>
      </c>
      <c r="K246" s="9">
        <v>37785</v>
      </c>
      <c r="L246" s="10">
        <v>0.6301784681</v>
      </c>
      <c r="M246" s="7">
        <v>500000</v>
      </c>
      <c r="N246" s="7">
        <f t="shared" si="18"/>
        <v>12122223.229914499</v>
      </c>
    </row>
    <row r="247" spans="1:14" hidden="1">
      <c r="A247" s="1" t="s">
        <v>209</v>
      </c>
      <c r="B247" s="5" t="s">
        <v>117</v>
      </c>
      <c r="C247" s="6">
        <v>5</v>
      </c>
      <c r="D247" s="6" t="e">
        <f t="shared" si="19"/>
        <v>#N/A</v>
      </c>
      <c r="E247" s="5" t="s">
        <v>92</v>
      </c>
      <c r="F247" s="5" t="s">
        <v>114</v>
      </c>
      <c r="G247" s="14" t="str">
        <f t="shared" si="16"/>
        <v>NON BANK</v>
      </c>
      <c r="H247" s="6">
        <v>13.051059048756001</v>
      </c>
      <c r="I247" s="10">
        <v>3.5</v>
      </c>
      <c r="J247" s="10" t="str">
        <f t="shared" si="17"/>
        <v>3 - 4</v>
      </c>
      <c r="K247" s="9">
        <v>40884</v>
      </c>
      <c r="L247" s="10">
        <v>0.35311988970000002</v>
      </c>
      <c r="M247" s="7">
        <v>493067.22519842698</v>
      </c>
      <c r="N247" s="7">
        <f t="shared" si="18"/>
        <v>6435049.4710709434</v>
      </c>
    </row>
    <row r="248" spans="1:14" hidden="1">
      <c r="A248" s="1" t="s">
        <v>171</v>
      </c>
      <c r="B248" s="5" t="s">
        <v>19</v>
      </c>
      <c r="C248" s="6">
        <v>6</v>
      </c>
      <c r="D248" s="6" t="str">
        <f t="shared" si="19"/>
        <v>A1</v>
      </c>
      <c r="E248" s="5" t="s">
        <v>92</v>
      </c>
      <c r="F248" s="5" t="s">
        <v>111</v>
      </c>
      <c r="G248" s="14" t="str">
        <f t="shared" si="16"/>
        <v>BANKING</v>
      </c>
      <c r="H248" s="6">
        <v>76.301703311560004</v>
      </c>
      <c r="I248" s="10">
        <v>4.8</v>
      </c>
      <c r="J248" s="10" t="str">
        <f t="shared" si="17"/>
        <v>4 - 5</v>
      </c>
      <c r="K248" s="9">
        <v>40919</v>
      </c>
      <c r="L248" s="10">
        <v>0.20920897220000001</v>
      </c>
      <c r="M248" s="7">
        <v>1000000</v>
      </c>
      <c r="N248" s="7">
        <f t="shared" si="18"/>
        <v>76301703.311560005</v>
      </c>
    </row>
    <row r="249" spans="1:14" hidden="1">
      <c r="A249" s="1" t="s">
        <v>403</v>
      </c>
      <c r="B249" s="5" t="s">
        <v>19</v>
      </c>
      <c r="C249" s="6">
        <v>6</v>
      </c>
      <c r="D249" s="6" t="str">
        <f t="shared" si="19"/>
        <v>A1</v>
      </c>
      <c r="E249" s="5" t="s">
        <v>92</v>
      </c>
      <c r="F249" s="5" t="s">
        <v>111</v>
      </c>
      <c r="G249" s="14" t="str">
        <f t="shared" si="16"/>
        <v>BANKING</v>
      </c>
      <c r="H249" s="6">
        <v>57.014229658989002</v>
      </c>
      <c r="I249" s="10">
        <v>3.6</v>
      </c>
      <c r="J249" s="10" t="str">
        <f t="shared" si="17"/>
        <v>3 - 4</v>
      </c>
      <c r="K249" s="9">
        <v>41205</v>
      </c>
      <c r="L249" s="10">
        <v>0.22735679619999999</v>
      </c>
      <c r="M249" s="7">
        <v>1250000</v>
      </c>
      <c r="N249" s="7">
        <f t="shared" si="18"/>
        <v>71267787.07373625</v>
      </c>
    </row>
    <row r="250" spans="1:14" hidden="1">
      <c r="A250" s="1" t="s">
        <v>172</v>
      </c>
      <c r="B250" s="5" t="s">
        <v>69</v>
      </c>
      <c r="C250" s="6">
        <v>9</v>
      </c>
      <c r="D250" s="6" t="str">
        <f t="shared" si="19"/>
        <v>BAA1</v>
      </c>
      <c r="E250" s="5" t="s">
        <v>95</v>
      </c>
      <c r="F250" s="5" t="s">
        <v>96</v>
      </c>
      <c r="G250" s="14" t="str">
        <f t="shared" si="16"/>
        <v>NON BANK</v>
      </c>
      <c r="H250" s="16">
        <v>61.297363067140999</v>
      </c>
      <c r="I250" s="10">
        <v>4</v>
      </c>
      <c r="J250" s="10" t="str">
        <f t="shared" si="17"/>
        <v>6 - 7</v>
      </c>
      <c r="K250" s="9">
        <v>40624</v>
      </c>
      <c r="L250" s="10">
        <v>1.2325111418000001</v>
      </c>
      <c r="M250" s="7">
        <v>400000</v>
      </c>
      <c r="N250" s="7">
        <f t="shared" si="18"/>
        <v>24518945.226856399</v>
      </c>
    </row>
    <row r="251" spans="1:14" hidden="1">
      <c r="A251" s="1" t="s">
        <v>169</v>
      </c>
      <c r="B251" s="5" t="s">
        <v>170</v>
      </c>
      <c r="C251" s="6">
        <v>10</v>
      </c>
      <c r="D251" s="6" t="str">
        <f t="shared" si="19"/>
        <v>BAA2</v>
      </c>
      <c r="E251" s="5" t="s">
        <v>95</v>
      </c>
      <c r="F251" s="5" t="s">
        <v>96</v>
      </c>
      <c r="G251" s="14" t="str">
        <f t="shared" si="16"/>
        <v>NON BANK</v>
      </c>
      <c r="H251" s="16">
        <v>128.75610575507801</v>
      </c>
      <c r="I251" s="10">
        <v>5.7</v>
      </c>
      <c r="J251" s="10" t="str">
        <f t="shared" si="17"/>
        <v>5 - 6</v>
      </c>
      <c r="K251" s="9">
        <v>40134</v>
      </c>
      <c r="L251" s="10">
        <v>0.49685077960000001</v>
      </c>
      <c r="M251" s="7">
        <v>239081.203494015</v>
      </c>
      <c r="N251" s="7">
        <f t="shared" si="18"/>
        <v>30783164.721126724</v>
      </c>
    </row>
    <row r="252" spans="1:14" hidden="1">
      <c r="A252" s="1" t="s">
        <v>404</v>
      </c>
      <c r="B252" s="5" t="s">
        <v>32</v>
      </c>
      <c r="C252" s="6">
        <v>10</v>
      </c>
      <c r="D252" s="6" t="str">
        <f t="shared" si="19"/>
        <v>BAA2</v>
      </c>
      <c r="E252" s="5" t="s">
        <v>95</v>
      </c>
      <c r="F252" s="5" t="s">
        <v>102</v>
      </c>
      <c r="G252" s="14" t="str">
        <f t="shared" si="16"/>
        <v>NON BANK</v>
      </c>
      <c r="H252" s="16">
        <v>119.69157125055899</v>
      </c>
      <c r="I252" s="10">
        <v>3.9</v>
      </c>
      <c r="J252" s="10" t="str">
        <f t="shared" si="17"/>
        <v>3 - 4</v>
      </c>
      <c r="K252" s="9">
        <v>38736</v>
      </c>
      <c r="L252" s="10">
        <v>0.29784671029999998</v>
      </c>
      <c r="M252" s="7">
        <v>896554.51310255495</v>
      </c>
      <c r="N252" s="7">
        <f t="shared" si="18"/>
        <v>107310018.38502468</v>
      </c>
    </row>
    <row r="253" spans="1:14" hidden="1">
      <c r="A253" s="1" t="s">
        <v>248</v>
      </c>
      <c r="B253" s="5" t="s">
        <v>32</v>
      </c>
      <c r="C253" s="6">
        <v>10</v>
      </c>
      <c r="D253" s="6" t="str">
        <f t="shared" si="19"/>
        <v>BAA2</v>
      </c>
      <c r="E253" s="5" t="s">
        <v>95</v>
      </c>
      <c r="F253" s="5" t="s">
        <v>102</v>
      </c>
      <c r="G253" s="14" t="str">
        <f t="shared" si="16"/>
        <v>NON BANK</v>
      </c>
      <c r="H253" s="16">
        <v>102.141533236718</v>
      </c>
      <c r="I253" s="10">
        <v>5.6</v>
      </c>
      <c r="J253" s="10" t="str">
        <f t="shared" si="17"/>
        <v>5 - 6</v>
      </c>
      <c r="K253" s="9">
        <v>40112</v>
      </c>
      <c r="L253" s="10">
        <v>0.29852918280000001</v>
      </c>
      <c r="M253" s="7">
        <v>1750000</v>
      </c>
      <c r="N253" s="7">
        <f t="shared" si="18"/>
        <v>178747683.16425651</v>
      </c>
    </row>
    <row r="254" spans="1:14" hidden="1">
      <c r="A254" s="1" t="s">
        <v>405</v>
      </c>
      <c r="B254" s="5" t="s">
        <v>32</v>
      </c>
      <c r="C254" s="6">
        <v>10</v>
      </c>
      <c r="D254" s="6" t="str">
        <f t="shared" si="19"/>
        <v>BAA2</v>
      </c>
      <c r="E254" s="5" t="s">
        <v>95</v>
      </c>
      <c r="F254" s="5" t="s">
        <v>102</v>
      </c>
      <c r="G254" s="14" t="str">
        <f t="shared" si="16"/>
        <v>NON BANK</v>
      </c>
      <c r="H254" s="16">
        <v>79.694418797568005</v>
      </c>
      <c r="I254" s="10">
        <v>3.5</v>
      </c>
      <c r="J254" s="10" t="str">
        <f t="shared" si="17"/>
        <v>3 - 4</v>
      </c>
      <c r="K254" s="9">
        <v>40423</v>
      </c>
      <c r="L254" s="10">
        <v>0.2243461682</v>
      </c>
      <c r="M254" s="7">
        <v>1000000</v>
      </c>
      <c r="N254" s="7">
        <f t="shared" si="18"/>
        <v>79694418.797568008</v>
      </c>
    </row>
    <row r="255" spans="1:14" hidden="1">
      <c r="A255" s="1" t="s">
        <v>406</v>
      </c>
      <c r="B255" s="5" t="s">
        <v>32</v>
      </c>
      <c r="C255" s="6">
        <v>10</v>
      </c>
      <c r="D255" s="6" t="str">
        <f t="shared" si="19"/>
        <v>BAA2</v>
      </c>
      <c r="E255" s="5" t="s">
        <v>95</v>
      </c>
      <c r="F255" s="5" t="s">
        <v>102</v>
      </c>
      <c r="G255" s="14" t="str">
        <f t="shared" si="16"/>
        <v>NON BANK</v>
      </c>
      <c r="H255" s="16">
        <v>83.290785492211995</v>
      </c>
      <c r="I255" s="10">
        <v>3.9</v>
      </c>
      <c r="J255" s="10" t="str">
        <f t="shared" si="17"/>
        <v>3 - 4</v>
      </c>
      <c r="K255" s="9">
        <v>40946</v>
      </c>
      <c r="L255" s="10">
        <v>0.2074250332</v>
      </c>
      <c r="M255" s="7">
        <v>1500000</v>
      </c>
      <c r="N255" s="7">
        <f t="shared" si="18"/>
        <v>124936178.238318</v>
      </c>
    </row>
    <row r="256" spans="1:14" hidden="1">
      <c r="A256" s="1" t="s">
        <v>216</v>
      </c>
      <c r="B256" s="5" t="s">
        <v>32</v>
      </c>
      <c r="C256" s="6">
        <v>10</v>
      </c>
      <c r="D256" s="6" t="str">
        <f t="shared" si="19"/>
        <v>BAA2</v>
      </c>
      <c r="E256" s="5" t="s">
        <v>95</v>
      </c>
      <c r="F256" s="5" t="s">
        <v>102</v>
      </c>
      <c r="G256" s="14" t="str">
        <f t="shared" si="16"/>
        <v>NON BANK</v>
      </c>
      <c r="H256" s="16">
        <v>153.26401348079401</v>
      </c>
      <c r="I256" s="10">
        <v>6</v>
      </c>
      <c r="J256" s="10" t="str">
        <f t="shared" si="17"/>
        <v>6 - 7</v>
      </c>
      <c r="K256" s="9">
        <v>40966</v>
      </c>
      <c r="L256" s="10">
        <v>0.26199074319999999</v>
      </c>
      <c r="M256" s="7">
        <v>836784.21222905198</v>
      </c>
      <c r="N256" s="7">
        <f t="shared" si="18"/>
        <v>128248906.78358902</v>
      </c>
    </row>
    <row r="257" spans="1:14" hidden="1">
      <c r="A257" s="1" t="s">
        <v>249</v>
      </c>
      <c r="B257" s="5" t="s">
        <v>32</v>
      </c>
      <c r="C257" s="6">
        <v>10</v>
      </c>
      <c r="D257" s="6" t="str">
        <f t="shared" si="19"/>
        <v>BAA2</v>
      </c>
      <c r="E257" s="5" t="s">
        <v>95</v>
      </c>
      <c r="F257" s="5" t="s">
        <v>102</v>
      </c>
      <c r="G257" s="14" t="str">
        <f t="shared" si="16"/>
        <v>NON BANK</v>
      </c>
      <c r="H257" s="16">
        <v>82.536923183537994</v>
      </c>
      <c r="I257" s="10">
        <v>3.5</v>
      </c>
      <c r="J257" s="10" t="str">
        <f t="shared" si="17"/>
        <v>3 - 4</v>
      </c>
      <c r="K257" s="9">
        <v>41157</v>
      </c>
      <c r="L257" s="10">
        <v>0.21606467530000001</v>
      </c>
      <c r="M257" s="7">
        <v>1000000</v>
      </c>
      <c r="N257" s="7">
        <f t="shared" si="18"/>
        <v>82536923.18353799</v>
      </c>
    </row>
    <row r="258" spans="1:14" hidden="1">
      <c r="A258" s="1" t="s">
        <v>407</v>
      </c>
      <c r="B258" s="5" t="s">
        <v>32</v>
      </c>
      <c r="C258" s="6">
        <v>10</v>
      </c>
      <c r="D258" s="6" t="str">
        <f t="shared" si="19"/>
        <v>BAA2</v>
      </c>
      <c r="E258" s="5" t="s">
        <v>95</v>
      </c>
      <c r="F258" s="5" t="s">
        <v>102</v>
      </c>
      <c r="G258" s="14" t="str">
        <f t="shared" si="16"/>
        <v>NON BANK</v>
      </c>
      <c r="H258" s="16">
        <v>106.730465686343</v>
      </c>
      <c r="I258" s="10">
        <v>5.8</v>
      </c>
      <c r="J258" s="10" t="str">
        <f t="shared" si="17"/>
        <v>5 - 6</v>
      </c>
      <c r="K258" s="9">
        <v>41187</v>
      </c>
      <c r="L258" s="10">
        <v>0.31165219760000001</v>
      </c>
      <c r="M258" s="7">
        <v>1200000</v>
      </c>
      <c r="N258" s="7">
        <f t="shared" si="18"/>
        <v>128076558.82361159</v>
      </c>
    </row>
    <row r="259" spans="1:14" hidden="1">
      <c r="A259" s="1" t="s">
        <v>153</v>
      </c>
      <c r="B259" s="5" t="s">
        <v>33</v>
      </c>
      <c r="C259" s="6">
        <v>8</v>
      </c>
      <c r="D259" s="6" t="str">
        <f t="shared" si="19"/>
        <v>A3</v>
      </c>
      <c r="E259" s="5" t="s">
        <v>95</v>
      </c>
      <c r="F259" s="5" t="s">
        <v>102</v>
      </c>
      <c r="G259" s="14" t="str">
        <f t="shared" si="16"/>
        <v>NON BANK</v>
      </c>
      <c r="H259" s="16">
        <v>27.249483538105999</v>
      </c>
      <c r="I259" s="10">
        <v>3.2</v>
      </c>
      <c r="J259" s="10" t="str">
        <f t="shared" si="17"/>
        <v>3 - 4</v>
      </c>
      <c r="K259" s="9">
        <v>39217</v>
      </c>
      <c r="L259" s="10">
        <v>0.18526266829999999</v>
      </c>
      <c r="M259" s="7">
        <v>1000000</v>
      </c>
      <c r="N259" s="7">
        <f t="shared" si="18"/>
        <v>27249483.538105998</v>
      </c>
    </row>
    <row r="260" spans="1:14" hidden="1">
      <c r="A260" s="1" t="s">
        <v>201</v>
      </c>
      <c r="B260" s="5" t="s">
        <v>33</v>
      </c>
      <c r="C260" s="6">
        <v>8</v>
      </c>
      <c r="D260" s="6" t="str">
        <f t="shared" si="19"/>
        <v>A3</v>
      </c>
      <c r="E260" s="5" t="s">
        <v>95</v>
      </c>
      <c r="F260" s="5" t="s">
        <v>102</v>
      </c>
      <c r="G260" s="14" t="str">
        <f t="shared" si="16"/>
        <v>NON BANK</v>
      </c>
      <c r="H260" s="16">
        <v>48.223057440406002</v>
      </c>
      <c r="I260" s="10">
        <v>6</v>
      </c>
      <c r="J260" s="10" t="str">
        <f t="shared" si="17"/>
        <v>6 - 7</v>
      </c>
      <c r="K260" s="9">
        <v>40259</v>
      </c>
      <c r="L260" s="10">
        <v>0.40763475560000001</v>
      </c>
      <c r="M260" s="7">
        <v>750000</v>
      </c>
      <c r="N260" s="7">
        <f t="shared" si="18"/>
        <v>36167293.080304503</v>
      </c>
    </row>
    <row r="261" spans="1:14" hidden="1">
      <c r="A261" s="1" t="s">
        <v>408</v>
      </c>
      <c r="B261" s="5" t="s">
        <v>33</v>
      </c>
      <c r="C261" s="6">
        <v>8</v>
      </c>
      <c r="D261" s="6" t="str">
        <f t="shared" si="19"/>
        <v>A3</v>
      </c>
      <c r="E261" s="5" t="s">
        <v>95</v>
      </c>
      <c r="F261" s="5" t="s">
        <v>102</v>
      </c>
      <c r="G261" s="14" t="str">
        <f t="shared" ref="G261:G303" si="20">IF(F261="BANKING","BANKING","NON BANK")</f>
        <v>NON BANK</v>
      </c>
      <c r="H261" s="16">
        <v>25.287179210091999</v>
      </c>
      <c r="I261" s="10">
        <v>3.8</v>
      </c>
      <c r="J261" s="10" t="str">
        <f t="shared" ref="J261:J303" si="21">IF(AND(I261 &gt; 3, I261 &lt; 4), "3 - 4", IF(AND(I261 &gt; 4, I261 &lt; 5), "4 - 5",IF(AND(I261 &gt; 5, I261 &lt; 6), "5 - 6", "6 - 7")))</f>
        <v>3 - 4</v>
      </c>
      <c r="K261" s="9">
        <v>41080</v>
      </c>
      <c r="L261" s="10">
        <v>0.16682065930000001</v>
      </c>
      <c r="M261" s="7">
        <v>500000</v>
      </c>
      <c r="N261" s="7">
        <f t="shared" ref="N261:N303" si="22">M261*H261</f>
        <v>12643589.605046</v>
      </c>
    </row>
    <row r="262" spans="1:14" hidden="1">
      <c r="A262" s="1" t="s">
        <v>409</v>
      </c>
      <c r="B262" s="5" t="s">
        <v>79</v>
      </c>
      <c r="C262" s="6">
        <v>8</v>
      </c>
      <c r="D262" s="6" t="str">
        <f t="shared" si="19"/>
        <v>A3</v>
      </c>
      <c r="E262" s="5" t="s">
        <v>95</v>
      </c>
      <c r="F262" s="5" t="s">
        <v>102</v>
      </c>
      <c r="G262" s="14" t="str">
        <f t="shared" si="20"/>
        <v>NON BANK</v>
      </c>
      <c r="H262" s="16">
        <v>50.046423552386003</v>
      </c>
      <c r="I262" s="10">
        <v>5.9</v>
      </c>
      <c r="J262" s="10" t="str">
        <f t="shared" si="21"/>
        <v>5 - 6</v>
      </c>
      <c r="K262" s="9">
        <v>40584</v>
      </c>
      <c r="L262" s="10">
        <v>0.37511483220000003</v>
      </c>
      <c r="M262" s="7">
        <v>750000</v>
      </c>
      <c r="N262" s="7">
        <f t="shared" si="22"/>
        <v>37534817.664289504</v>
      </c>
    </row>
    <row r="263" spans="1:14" hidden="1">
      <c r="A263" s="1" t="s">
        <v>410</v>
      </c>
      <c r="B263" s="5" t="s">
        <v>39</v>
      </c>
      <c r="C263" s="6">
        <v>4</v>
      </c>
      <c r="D263" s="6" t="e">
        <f t="shared" si="19"/>
        <v>#N/A</v>
      </c>
      <c r="E263" s="5" t="s">
        <v>95</v>
      </c>
      <c r="F263" s="5" t="s">
        <v>104</v>
      </c>
      <c r="G263" s="14" t="str">
        <f t="shared" si="20"/>
        <v>NON BANK</v>
      </c>
      <c r="H263" s="16">
        <v>10.502698994033</v>
      </c>
      <c r="I263" s="10">
        <v>4.3</v>
      </c>
      <c r="J263" s="10" t="str">
        <f t="shared" si="21"/>
        <v>4 - 5</v>
      </c>
      <c r="K263" s="9">
        <v>38859</v>
      </c>
      <c r="L263" s="10">
        <v>0.20191160820000001</v>
      </c>
      <c r="M263" s="7">
        <v>431433.82204862399</v>
      </c>
      <c r="N263" s="7">
        <f t="shared" si="22"/>
        <v>4531219.5688218959</v>
      </c>
    </row>
    <row r="264" spans="1:14" hidden="1">
      <c r="A264" s="1" t="s">
        <v>411</v>
      </c>
      <c r="B264" s="5" t="s">
        <v>39</v>
      </c>
      <c r="C264" s="6">
        <v>4</v>
      </c>
      <c r="D264" s="6" t="e">
        <f t="shared" si="19"/>
        <v>#N/A</v>
      </c>
      <c r="E264" s="5" t="s">
        <v>95</v>
      </c>
      <c r="F264" s="5" t="s">
        <v>104</v>
      </c>
      <c r="G264" s="14" t="str">
        <f t="shared" si="20"/>
        <v>NON BANK</v>
      </c>
      <c r="H264" s="16">
        <v>20.926135242569</v>
      </c>
      <c r="I264" s="10">
        <v>3.2</v>
      </c>
      <c r="J264" s="10" t="str">
        <f t="shared" si="21"/>
        <v>3 - 4</v>
      </c>
      <c r="K264" s="9">
        <v>39225</v>
      </c>
      <c r="L264" s="10">
        <v>0.94143110480000003</v>
      </c>
      <c r="M264" s="7">
        <v>300000</v>
      </c>
      <c r="N264" s="7">
        <f t="shared" si="22"/>
        <v>6277840.5727706999</v>
      </c>
    </row>
    <row r="265" spans="1:14">
      <c r="A265" s="1" t="s">
        <v>164</v>
      </c>
      <c r="B265" s="5" t="s">
        <v>39</v>
      </c>
      <c r="C265" s="6">
        <v>4</v>
      </c>
      <c r="D265" s="6" t="e">
        <f t="shared" si="19"/>
        <v>#N/A</v>
      </c>
      <c r="E265" s="5" t="s">
        <v>95</v>
      </c>
      <c r="F265" s="5" t="s">
        <v>104</v>
      </c>
      <c r="G265" s="14" t="str">
        <f t="shared" si="20"/>
        <v>NON BANK</v>
      </c>
      <c r="H265" s="16">
        <v>20.468628936110999</v>
      </c>
      <c r="I265" s="10">
        <v>4.9000000000000004</v>
      </c>
      <c r="J265" s="10" t="str">
        <f t="shared" si="21"/>
        <v>4 - 5</v>
      </c>
      <c r="K265" s="9">
        <v>39833</v>
      </c>
      <c r="L265" s="10">
        <v>0.3485542868</v>
      </c>
      <c r="M265" s="7">
        <v>1200000</v>
      </c>
      <c r="N265" s="7">
        <f t="shared" si="22"/>
        <v>24562354.723333199</v>
      </c>
    </row>
    <row r="266" spans="1:14" hidden="1">
      <c r="A266" s="1" t="s">
        <v>412</v>
      </c>
      <c r="B266" s="5" t="s">
        <v>39</v>
      </c>
      <c r="C266" s="6">
        <v>4</v>
      </c>
      <c r="D266" s="6" t="e">
        <f t="shared" si="19"/>
        <v>#N/A</v>
      </c>
      <c r="E266" s="5" t="s">
        <v>95</v>
      </c>
      <c r="F266" s="5" t="s">
        <v>104</v>
      </c>
      <c r="G266" s="14" t="str">
        <f t="shared" si="20"/>
        <v>NON BANK</v>
      </c>
      <c r="H266" s="16">
        <v>8.4641299573390008</v>
      </c>
      <c r="I266" s="10">
        <v>3.7</v>
      </c>
      <c r="J266" s="10" t="str">
        <f t="shared" si="21"/>
        <v>3 - 4</v>
      </c>
      <c r="K266" s="9">
        <v>39948</v>
      </c>
      <c r="L266" s="10">
        <v>0.4830797289</v>
      </c>
      <c r="M266" s="7">
        <v>358621.80524102203</v>
      </c>
      <c r="N266" s="7">
        <f t="shared" si="22"/>
        <v>3035421.5650955271</v>
      </c>
    </row>
    <row r="267" spans="1:14" hidden="1">
      <c r="A267" s="1" t="s">
        <v>413</v>
      </c>
      <c r="B267" s="5" t="s">
        <v>39</v>
      </c>
      <c r="C267" s="6">
        <v>4</v>
      </c>
      <c r="D267" s="6" t="e">
        <f t="shared" si="19"/>
        <v>#N/A</v>
      </c>
      <c r="E267" s="5" t="s">
        <v>95</v>
      </c>
      <c r="F267" s="5" t="s">
        <v>104</v>
      </c>
      <c r="G267" s="14" t="str">
        <f t="shared" si="20"/>
        <v>NON BANK</v>
      </c>
      <c r="H267" s="16">
        <v>13.991390519463</v>
      </c>
      <c r="I267" s="10">
        <v>4.7</v>
      </c>
      <c r="J267" s="10" t="str">
        <f t="shared" si="21"/>
        <v>4 - 5</v>
      </c>
      <c r="K267" s="9">
        <v>40550</v>
      </c>
      <c r="L267" s="10">
        <v>0.2500250343</v>
      </c>
      <c r="M267" s="7">
        <v>597703.00873503694</v>
      </c>
      <c r="N267" s="7">
        <f t="shared" si="22"/>
        <v>8362696.2098699063</v>
      </c>
    </row>
    <row r="268" spans="1:14" hidden="1">
      <c r="A268" s="1" t="s">
        <v>178</v>
      </c>
      <c r="B268" s="5" t="s">
        <v>53</v>
      </c>
      <c r="C268" s="6">
        <v>9</v>
      </c>
      <c r="D268" s="6" t="str">
        <f t="shared" si="19"/>
        <v>BAA1</v>
      </c>
      <c r="E268" s="5" t="s">
        <v>95</v>
      </c>
      <c r="F268" s="5" t="s">
        <v>96</v>
      </c>
      <c r="G268" s="14" t="str">
        <f t="shared" si="20"/>
        <v>NON BANK</v>
      </c>
      <c r="H268" s="16">
        <v>113.94159681603701</v>
      </c>
      <c r="I268" s="10">
        <v>5.7</v>
      </c>
      <c r="J268" s="10" t="str">
        <f t="shared" si="21"/>
        <v>5 - 6</v>
      </c>
      <c r="K268" s="9">
        <v>37586</v>
      </c>
      <c r="L268" s="10">
        <v>0.51097586829999997</v>
      </c>
      <c r="M268" s="7">
        <v>418392.10611452599</v>
      </c>
      <c r="N268" s="7">
        <f t="shared" si="22"/>
        <v>47672264.665913895</v>
      </c>
    </row>
    <row r="269" spans="1:14" hidden="1">
      <c r="A269" s="1" t="s">
        <v>414</v>
      </c>
      <c r="B269" s="5" t="s">
        <v>53</v>
      </c>
      <c r="C269" s="6">
        <v>9</v>
      </c>
      <c r="D269" s="6" t="str">
        <f t="shared" si="19"/>
        <v>BAA1</v>
      </c>
      <c r="E269" s="5" t="s">
        <v>95</v>
      </c>
      <c r="F269" s="5" t="s">
        <v>96</v>
      </c>
      <c r="G269" s="14" t="str">
        <f t="shared" si="20"/>
        <v>NON BANK</v>
      </c>
      <c r="H269" s="16">
        <v>65.363661616171001</v>
      </c>
      <c r="I269" s="10">
        <v>4.5999999999999996</v>
      </c>
      <c r="J269" s="10" t="str">
        <f t="shared" si="21"/>
        <v>4 - 5</v>
      </c>
      <c r="K269" s="9">
        <v>40843</v>
      </c>
      <c r="L269" s="10">
        <v>0.25555514820000003</v>
      </c>
      <c r="M269" s="7">
        <v>750000</v>
      </c>
      <c r="N269" s="7">
        <f t="shared" si="22"/>
        <v>49022746.212128252</v>
      </c>
    </row>
    <row r="270" spans="1:14" hidden="1">
      <c r="A270" s="1" t="s">
        <v>415</v>
      </c>
      <c r="B270" s="5" t="s">
        <v>20</v>
      </c>
      <c r="C270" s="6">
        <v>7</v>
      </c>
      <c r="D270" s="6" t="str">
        <f t="shared" si="19"/>
        <v>A2</v>
      </c>
      <c r="E270" s="5" t="s">
        <v>92</v>
      </c>
      <c r="F270" s="5" t="s">
        <v>111</v>
      </c>
      <c r="G270" s="14" t="str">
        <f t="shared" si="20"/>
        <v>BANKING</v>
      </c>
      <c r="H270" s="16">
        <v>17.124029333873001</v>
      </c>
      <c r="I270" s="10">
        <v>3.2</v>
      </c>
      <c r="J270" s="10" t="str">
        <f t="shared" si="21"/>
        <v>3 - 4</v>
      </c>
      <c r="K270" s="9">
        <v>39232</v>
      </c>
      <c r="L270" s="10">
        <v>0.32262729769999998</v>
      </c>
      <c r="M270" s="7">
        <v>459430</v>
      </c>
      <c r="N270" s="7">
        <f t="shared" si="22"/>
        <v>7867292.7968612723</v>
      </c>
    </row>
    <row r="271" spans="1:14" hidden="1">
      <c r="A271" s="1" t="s">
        <v>416</v>
      </c>
      <c r="B271" s="5" t="s">
        <v>20</v>
      </c>
      <c r="C271" s="6">
        <v>7</v>
      </c>
      <c r="D271" s="6" t="str">
        <f t="shared" si="19"/>
        <v>A2</v>
      </c>
      <c r="E271" s="5" t="s">
        <v>92</v>
      </c>
      <c r="F271" s="5" t="s">
        <v>111</v>
      </c>
      <c r="G271" s="14" t="str">
        <f t="shared" si="20"/>
        <v>BANKING</v>
      </c>
      <c r="H271" s="16">
        <v>45.661690824729</v>
      </c>
      <c r="I271" s="10">
        <v>4.0999999999999996</v>
      </c>
      <c r="J271" s="10" t="str">
        <f t="shared" si="21"/>
        <v>4 - 5</v>
      </c>
      <c r="K271" s="9">
        <v>39546</v>
      </c>
      <c r="L271" s="10">
        <v>0.37562830850000001</v>
      </c>
      <c r="M271" s="7">
        <v>1075865.41572307</v>
      </c>
      <c r="N271" s="7">
        <f t="shared" si="22"/>
        <v>49125833.98176536</v>
      </c>
    </row>
    <row r="272" spans="1:14" hidden="1">
      <c r="A272" s="1" t="s">
        <v>160</v>
      </c>
      <c r="B272" s="5" t="s">
        <v>20</v>
      </c>
      <c r="C272" s="6">
        <v>7</v>
      </c>
      <c r="D272" s="6" t="str">
        <f t="shared" si="19"/>
        <v>A2</v>
      </c>
      <c r="E272" s="5" t="s">
        <v>92</v>
      </c>
      <c r="F272" s="5" t="s">
        <v>111</v>
      </c>
      <c r="G272" s="14" t="str">
        <f t="shared" si="20"/>
        <v>BANKING</v>
      </c>
      <c r="H272" s="16">
        <v>40.114825562284999</v>
      </c>
      <c r="I272" s="10">
        <v>4.0999999999999996</v>
      </c>
      <c r="J272" s="10" t="str">
        <f t="shared" si="21"/>
        <v>4 - 5</v>
      </c>
      <c r="K272" s="9">
        <v>39553</v>
      </c>
      <c r="L272" s="10">
        <v>0.1980987491</v>
      </c>
      <c r="M272" s="7">
        <v>1500000</v>
      </c>
      <c r="N272" s="7">
        <f t="shared" si="22"/>
        <v>60172238.343427502</v>
      </c>
    </row>
    <row r="273" spans="1:14" hidden="1">
      <c r="A273" s="1" t="s">
        <v>137</v>
      </c>
      <c r="B273" s="5" t="s">
        <v>138</v>
      </c>
      <c r="C273" s="6">
        <v>10</v>
      </c>
      <c r="D273" s="6" t="str">
        <f t="shared" si="19"/>
        <v>BAA2</v>
      </c>
      <c r="E273" s="5" t="s">
        <v>92</v>
      </c>
      <c r="F273" s="5" t="s">
        <v>111</v>
      </c>
      <c r="G273" s="14" t="str">
        <f t="shared" si="20"/>
        <v>BANKING</v>
      </c>
      <c r="H273" s="16">
        <v>101.33164325176701</v>
      </c>
      <c r="I273" s="10">
        <v>5.9</v>
      </c>
      <c r="J273" s="10" t="str">
        <f t="shared" si="21"/>
        <v>5 - 6</v>
      </c>
      <c r="K273" s="9">
        <v>38315</v>
      </c>
      <c r="L273" s="10">
        <v>0.44388879990000002</v>
      </c>
      <c r="M273" s="7">
        <v>750000</v>
      </c>
      <c r="N273" s="7">
        <f t="shared" si="22"/>
        <v>75998732.43882525</v>
      </c>
    </row>
    <row r="274" spans="1:14" hidden="1">
      <c r="A274" s="1" t="s">
        <v>417</v>
      </c>
      <c r="B274" s="5" t="s">
        <v>138</v>
      </c>
      <c r="C274" s="6">
        <v>10</v>
      </c>
      <c r="D274" s="6" t="str">
        <f t="shared" si="19"/>
        <v>BAA2</v>
      </c>
      <c r="E274" s="5" t="s">
        <v>92</v>
      </c>
      <c r="F274" s="5" t="s">
        <v>111</v>
      </c>
      <c r="G274" s="14" t="str">
        <f t="shared" si="20"/>
        <v>BANKING</v>
      </c>
      <c r="H274" s="16">
        <v>108.20240634040999</v>
      </c>
      <c r="I274" s="10">
        <v>3.8</v>
      </c>
      <c r="J274" s="10" t="str">
        <f t="shared" si="21"/>
        <v>3 - 4</v>
      </c>
      <c r="K274" s="9">
        <v>41247</v>
      </c>
      <c r="L274" s="10">
        <v>0.30549164670000001</v>
      </c>
      <c r="M274" s="7">
        <v>1000000</v>
      </c>
      <c r="N274" s="7">
        <f t="shared" si="22"/>
        <v>108202406.34040999</v>
      </c>
    </row>
    <row r="275" spans="1:14" hidden="1">
      <c r="A275" s="1" t="s">
        <v>180</v>
      </c>
      <c r="B275" s="5" t="s">
        <v>51</v>
      </c>
      <c r="C275" s="6">
        <v>8</v>
      </c>
      <c r="D275" s="6" t="str">
        <f t="shared" si="19"/>
        <v>A3</v>
      </c>
      <c r="E275" s="5" t="s">
        <v>98</v>
      </c>
      <c r="F275" s="5" t="s">
        <v>99</v>
      </c>
      <c r="G275" s="14" t="str">
        <f t="shared" si="20"/>
        <v>NON BANK</v>
      </c>
      <c r="H275" s="16">
        <v>82.111916181637</v>
      </c>
      <c r="I275" s="10">
        <v>5.8</v>
      </c>
      <c r="J275" s="10" t="str">
        <f t="shared" si="21"/>
        <v>5 - 6</v>
      </c>
      <c r="K275" s="9">
        <v>38363</v>
      </c>
      <c r="L275" s="10">
        <v>2.2351252307</v>
      </c>
      <c r="M275" s="7">
        <v>500000</v>
      </c>
      <c r="N275" s="7">
        <f t="shared" si="22"/>
        <v>41055958.090818502</v>
      </c>
    </row>
    <row r="276" spans="1:14" hidden="1">
      <c r="A276" s="1" t="s">
        <v>418</v>
      </c>
      <c r="B276" s="5" t="s">
        <v>52</v>
      </c>
      <c r="C276" s="6">
        <v>8</v>
      </c>
      <c r="D276" s="6" t="str">
        <f t="shared" si="19"/>
        <v>A3</v>
      </c>
      <c r="E276" s="5" t="s">
        <v>98</v>
      </c>
      <c r="F276" s="5" t="s">
        <v>99</v>
      </c>
      <c r="G276" s="14" t="str">
        <f t="shared" si="20"/>
        <v>NON BANK</v>
      </c>
      <c r="H276" s="16">
        <v>34.973906658875002</v>
      </c>
      <c r="I276" s="10">
        <v>4.2</v>
      </c>
      <c r="J276" s="10" t="str">
        <f t="shared" si="21"/>
        <v>4 - 5</v>
      </c>
      <c r="K276" s="9">
        <v>37775</v>
      </c>
      <c r="L276" s="10">
        <v>0.6833589135</v>
      </c>
      <c r="M276" s="7">
        <v>500000</v>
      </c>
      <c r="N276" s="7">
        <f t="shared" si="22"/>
        <v>17486953.329437502</v>
      </c>
    </row>
    <row r="277" spans="1:14">
      <c r="A277" s="1" t="s">
        <v>419</v>
      </c>
      <c r="B277" s="5" t="s">
        <v>52</v>
      </c>
      <c r="C277" s="6">
        <v>8</v>
      </c>
      <c r="D277" s="6" t="str">
        <f t="shared" si="19"/>
        <v>A3</v>
      </c>
      <c r="E277" s="5" t="s">
        <v>98</v>
      </c>
      <c r="F277" s="5" t="s">
        <v>99</v>
      </c>
      <c r="G277" s="14" t="str">
        <f t="shared" si="20"/>
        <v>NON BANK</v>
      </c>
      <c r="H277" s="16">
        <v>62.573230893026</v>
      </c>
      <c r="I277" s="10">
        <v>4.9000000000000004</v>
      </c>
      <c r="J277" s="10" t="str">
        <f t="shared" si="21"/>
        <v>4 - 5</v>
      </c>
      <c r="K277" s="9">
        <v>39777</v>
      </c>
      <c r="L277" s="10">
        <v>0.67135389130000001</v>
      </c>
      <c r="M277" s="7">
        <v>650000</v>
      </c>
      <c r="N277" s="7">
        <f t="shared" si="22"/>
        <v>40672600.080466904</v>
      </c>
    </row>
    <row r="278" spans="1:14" hidden="1">
      <c r="A278" s="1" t="s">
        <v>190</v>
      </c>
      <c r="B278" s="5" t="s">
        <v>52</v>
      </c>
      <c r="C278" s="6">
        <v>8</v>
      </c>
      <c r="D278" s="6" t="str">
        <f t="shared" si="19"/>
        <v>A3</v>
      </c>
      <c r="E278" s="5" t="s">
        <v>98</v>
      </c>
      <c r="F278" s="5" t="s">
        <v>99</v>
      </c>
      <c r="G278" s="14" t="str">
        <f t="shared" si="20"/>
        <v>NON BANK</v>
      </c>
      <c r="H278" s="16">
        <v>68.908629557648993</v>
      </c>
      <c r="I278" s="10">
        <v>5.7</v>
      </c>
      <c r="J278" s="10" t="str">
        <f t="shared" si="21"/>
        <v>5 - 6</v>
      </c>
      <c r="K278" s="9">
        <v>39904</v>
      </c>
      <c r="L278" s="10">
        <v>0.63549722610000003</v>
      </c>
      <c r="M278" s="7">
        <v>418392.10611452599</v>
      </c>
      <c r="N278" s="7">
        <f t="shared" si="22"/>
        <v>28830826.650090441</v>
      </c>
    </row>
    <row r="279" spans="1:14" hidden="1">
      <c r="A279" s="1" t="s">
        <v>125</v>
      </c>
      <c r="B279" s="5" t="s">
        <v>4</v>
      </c>
      <c r="C279" s="6">
        <v>10</v>
      </c>
      <c r="D279" s="6" t="str">
        <f t="shared" si="19"/>
        <v>BAA2</v>
      </c>
      <c r="E279" s="5" t="s">
        <v>98</v>
      </c>
      <c r="F279" s="5" t="s">
        <v>99</v>
      </c>
      <c r="G279" s="14" t="str">
        <f t="shared" si="20"/>
        <v>NON BANK</v>
      </c>
      <c r="H279" s="16">
        <v>26.415519979967002</v>
      </c>
      <c r="I279" s="10">
        <v>4.2</v>
      </c>
      <c r="J279" s="10" t="str">
        <f t="shared" si="21"/>
        <v>4 - 5</v>
      </c>
      <c r="K279" s="9">
        <v>37757</v>
      </c>
      <c r="L279" s="10">
        <v>0.903667526</v>
      </c>
      <c r="M279" s="7">
        <v>471560</v>
      </c>
      <c r="N279" s="7">
        <f t="shared" si="22"/>
        <v>12456502.601753239</v>
      </c>
    </row>
    <row r="280" spans="1:14" hidden="1">
      <c r="A280" s="1" t="s">
        <v>420</v>
      </c>
      <c r="B280" s="5" t="s">
        <v>4</v>
      </c>
      <c r="C280" s="6">
        <v>10</v>
      </c>
      <c r="D280" s="6" t="str">
        <f t="shared" si="19"/>
        <v>BAA2</v>
      </c>
      <c r="E280" s="5" t="s">
        <v>98</v>
      </c>
      <c r="F280" s="5" t="s">
        <v>99</v>
      </c>
      <c r="G280" s="14" t="str">
        <f t="shared" si="20"/>
        <v>NON BANK</v>
      </c>
      <c r="H280" s="16">
        <v>55.742775834638998</v>
      </c>
      <c r="I280" s="10">
        <v>6.7</v>
      </c>
      <c r="J280" s="10" t="str">
        <f t="shared" si="21"/>
        <v>6 - 7</v>
      </c>
      <c r="K280" s="9">
        <v>38686</v>
      </c>
      <c r="L280" s="10">
        <v>0.98177989349999994</v>
      </c>
      <c r="M280" s="7">
        <v>431181</v>
      </c>
      <c r="N280" s="7">
        <f t="shared" si="22"/>
        <v>24035225.827155478</v>
      </c>
    </row>
    <row r="281" spans="1:14" hidden="1">
      <c r="A281" s="1" t="s">
        <v>191</v>
      </c>
      <c r="B281" s="5" t="s">
        <v>4</v>
      </c>
      <c r="C281" s="6">
        <v>10</v>
      </c>
      <c r="D281" s="6" t="str">
        <f t="shared" si="19"/>
        <v>BAA2</v>
      </c>
      <c r="E281" s="5" t="s">
        <v>98</v>
      </c>
      <c r="F281" s="5" t="s">
        <v>99</v>
      </c>
      <c r="G281" s="14" t="str">
        <f t="shared" si="20"/>
        <v>NON BANK</v>
      </c>
      <c r="H281" s="16">
        <v>66.555205938460006</v>
      </c>
      <c r="I281" s="10">
        <v>5.0999999999999996</v>
      </c>
      <c r="J281" s="10" t="str">
        <f t="shared" si="21"/>
        <v>5 - 6</v>
      </c>
      <c r="K281" s="9">
        <v>39918</v>
      </c>
      <c r="L281" s="10">
        <v>0.4982701793</v>
      </c>
      <c r="M281" s="7">
        <v>750000</v>
      </c>
      <c r="N281" s="7">
        <f t="shared" si="22"/>
        <v>49916404.453845002</v>
      </c>
    </row>
    <row r="282" spans="1:14" hidden="1">
      <c r="A282" s="1" t="s">
        <v>421</v>
      </c>
      <c r="B282" s="5" t="s">
        <v>4</v>
      </c>
      <c r="C282" s="6">
        <v>10</v>
      </c>
      <c r="D282" s="6" t="str">
        <f t="shared" si="19"/>
        <v>BAA2</v>
      </c>
      <c r="E282" s="5" t="s">
        <v>98</v>
      </c>
      <c r="F282" s="5" t="s">
        <v>99</v>
      </c>
      <c r="G282" s="14" t="str">
        <f t="shared" si="20"/>
        <v>NON BANK</v>
      </c>
      <c r="H282" s="16">
        <v>76.205989082076002</v>
      </c>
      <c r="I282" s="10">
        <v>6.8</v>
      </c>
      <c r="J282" s="10" t="str">
        <f t="shared" si="21"/>
        <v>6 - 7</v>
      </c>
      <c r="K282" s="9">
        <v>40360</v>
      </c>
      <c r="L282" s="10">
        <v>0.66040772660000002</v>
      </c>
      <c r="M282" s="7">
        <v>834450</v>
      </c>
      <c r="N282" s="7">
        <f t="shared" si="22"/>
        <v>63590087.589538321</v>
      </c>
    </row>
    <row r="283" spans="1:14" hidden="1">
      <c r="A283" s="1" t="s">
        <v>167</v>
      </c>
      <c r="B283" s="5" t="s">
        <v>34</v>
      </c>
      <c r="C283" s="6">
        <v>10</v>
      </c>
      <c r="D283" s="6" t="str">
        <f t="shared" si="19"/>
        <v>BAA2</v>
      </c>
      <c r="E283" s="5" t="s">
        <v>95</v>
      </c>
      <c r="F283" s="5" t="s">
        <v>102</v>
      </c>
      <c r="G283" s="14" t="str">
        <f t="shared" si="20"/>
        <v>NON BANK</v>
      </c>
      <c r="H283" s="16">
        <v>80.350028312270993</v>
      </c>
      <c r="I283" s="10">
        <v>5.7</v>
      </c>
      <c r="J283" s="10" t="str">
        <f t="shared" si="21"/>
        <v>5 - 6</v>
      </c>
      <c r="K283" s="9">
        <v>40141</v>
      </c>
      <c r="L283" s="10">
        <v>0.3008900592</v>
      </c>
      <c r="M283" s="7">
        <v>700000</v>
      </c>
      <c r="N283" s="7">
        <f t="shared" si="22"/>
        <v>56245019.818589695</v>
      </c>
    </row>
    <row r="284" spans="1:14" hidden="1">
      <c r="A284" s="1" t="s">
        <v>422</v>
      </c>
      <c r="B284" s="5" t="s">
        <v>34</v>
      </c>
      <c r="C284" s="6">
        <v>10</v>
      </c>
      <c r="D284" s="6" t="str">
        <f t="shared" si="19"/>
        <v>BAA2</v>
      </c>
      <c r="E284" s="5" t="s">
        <v>95</v>
      </c>
      <c r="F284" s="5" t="s">
        <v>102</v>
      </c>
      <c r="G284" s="14" t="str">
        <f t="shared" si="20"/>
        <v>NON BANK</v>
      </c>
      <c r="H284" s="16">
        <v>43.520515436128001</v>
      </c>
      <c r="I284" s="10">
        <v>3</v>
      </c>
      <c r="J284" s="10" t="str">
        <f t="shared" si="21"/>
        <v>6 - 7</v>
      </c>
      <c r="K284" s="9">
        <v>40261</v>
      </c>
      <c r="L284" s="10">
        <v>0.1962719715</v>
      </c>
      <c r="M284" s="7">
        <v>750000</v>
      </c>
      <c r="N284" s="7">
        <f t="shared" si="22"/>
        <v>32640386.577096</v>
      </c>
    </row>
    <row r="285" spans="1:14" hidden="1">
      <c r="A285" s="1" t="s">
        <v>250</v>
      </c>
      <c r="B285" s="5" t="s">
        <v>34</v>
      </c>
      <c r="C285" s="6">
        <v>10</v>
      </c>
      <c r="D285" s="6" t="str">
        <f t="shared" si="19"/>
        <v>BAA2</v>
      </c>
      <c r="E285" s="5" t="s">
        <v>95</v>
      </c>
      <c r="F285" s="5" t="s">
        <v>102</v>
      </c>
      <c r="G285" s="14" t="str">
        <f t="shared" si="20"/>
        <v>NON BANK</v>
      </c>
      <c r="H285" s="16">
        <v>61.096557078741</v>
      </c>
      <c r="I285" s="10">
        <v>4.7</v>
      </c>
      <c r="J285" s="10" t="str">
        <f t="shared" si="21"/>
        <v>4 - 5</v>
      </c>
      <c r="K285" s="9">
        <v>40869</v>
      </c>
      <c r="L285" s="10">
        <v>0.34706926220000001</v>
      </c>
      <c r="M285" s="7">
        <v>500000</v>
      </c>
      <c r="N285" s="7">
        <f t="shared" si="22"/>
        <v>30548278.5393705</v>
      </c>
    </row>
    <row r="286" spans="1:14" hidden="1">
      <c r="A286" s="1" t="s">
        <v>423</v>
      </c>
      <c r="B286" s="5" t="s">
        <v>34</v>
      </c>
      <c r="C286" s="6">
        <v>10</v>
      </c>
      <c r="D286" s="6" t="str">
        <f t="shared" si="19"/>
        <v>BAA2</v>
      </c>
      <c r="E286" s="5" t="s">
        <v>95</v>
      </c>
      <c r="F286" s="5" t="s">
        <v>102</v>
      </c>
      <c r="G286" s="14" t="str">
        <f t="shared" si="20"/>
        <v>NON BANK</v>
      </c>
      <c r="H286" s="16">
        <v>44.436442949033001</v>
      </c>
      <c r="I286" s="10">
        <v>3.3</v>
      </c>
      <c r="J286" s="10" t="str">
        <f t="shared" si="21"/>
        <v>3 - 4</v>
      </c>
      <c r="K286" s="9">
        <v>40918</v>
      </c>
      <c r="L286" s="10">
        <v>0.1978523529</v>
      </c>
      <c r="M286" s="7">
        <v>1250000</v>
      </c>
      <c r="N286" s="7">
        <f t="shared" si="22"/>
        <v>55545553.686291255</v>
      </c>
    </row>
    <row r="287" spans="1:14" hidden="1">
      <c r="A287" s="1" t="s">
        <v>424</v>
      </c>
      <c r="B287" s="5" t="s">
        <v>34</v>
      </c>
      <c r="C287" s="6">
        <v>10</v>
      </c>
      <c r="D287" s="6" t="str">
        <f t="shared" si="19"/>
        <v>BAA2</v>
      </c>
      <c r="E287" s="5" t="s">
        <v>95</v>
      </c>
      <c r="F287" s="5" t="s">
        <v>102</v>
      </c>
      <c r="G287" s="14" t="str">
        <f t="shared" si="20"/>
        <v>NON BANK</v>
      </c>
      <c r="H287" s="16">
        <v>86.700679711305</v>
      </c>
      <c r="I287" s="10">
        <v>5.8</v>
      </c>
      <c r="J287" s="10" t="str">
        <f t="shared" si="21"/>
        <v>5 - 6</v>
      </c>
      <c r="K287" s="9">
        <v>41240</v>
      </c>
      <c r="L287" s="10">
        <v>0.33639004519999999</v>
      </c>
      <c r="M287" s="7">
        <v>700000</v>
      </c>
      <c r="N287" s="7">
        <f t="shared" si="22"/>
        <v>60690475.797913499</v>
      </c>
    </row>
    <row r="288" spans="1:14" hidden="1">
      <c r="A288" s="1" t="s">
        <v>100</v>
      </c>
      <c r="B288" s="5" t="s">
        <v>6</v>
      </c>
      <c r="C288" s="6">
        <v>10</v>
      </c>
      <c r="D288" s="6" t="str">
        <f t="shared" si="19"/>
        <v>BAA2</v>
      </c>
      <c r="E288" s="5" t="s">
        <v>95</v>
      </c>
      <c r="F288" s="5" t="s">
        <v>112</v>
      </c>
      <c r="G288" s="14" t="str">
        <f t="shared" si="20"/>
        <v>NON BANK</v>
      </c>
      <c r="H288" s="16">
        <v>61.115044365896999</v>
      </c>
      <c r="I288" s="10">
        <v>3.2</v>
      </c>
      <c r="J288" s="10" t="str">
        <f t="shared" si="21"/>
        <v>3 - 4</v>
      </c>
      <c r="K288" s="9">
        <v>39225</v>
      </c>
      <c r="L288" s="10">
        <v>0.20422161990000001</v>
      </c>
      <c r="M288" s="7">
        <v>1000000</v>
      </c>
      <c r="N288" s="7">
        <f t="shared" si="22"/>
        <v>61115044.365897</v>
      </c>
    </row>
    <row r="289" spans="1:14" hidden="1">
      <c r="A289" s="1" t="s">
        <v>234</v>
      </c>
      <c r="B289" s="5" t="s">
        <v>6</v>
      </c>
      <c r="C289" s="6">
        <v>10</v>
      </c>
      <c r="D289" s="6" t="str">
        <f t="shared" si="19"/>
        <v>BAA2</v>
      </c>
      <c r="E289" s="5" t="s">
        <v>95</v>
      </c>
      <c r="F289" s="5" t="s">
        <v>112</v>
      </c>
      <c r="G289" s="14" t="str">
        <f t="shared" si="20"/>
        <v>NON BANK</v>
      </c>
      <c r="H289" s="16">
        <v>71.170039421968994</v>
      </c>
      <c r="I289" s="10">
        <v>5.7</v>
      </c>
      <c r="J289" s="10" t="str">
        <f t="shared" si="21"/>
        <v>5 - 6</v>
      </c>
      <c r="K289" s="9">
        <v>41232</v>
      </c>
      <c r="L289" s="10">
        <v>0.29058861499999999</v>
      </c>
      <c r="M289" s="7">
        <v>300000</v>
      </c>
      <c r="N289" s="7">
        <f t="shared" si="22"/>
        <v>21351011.826590698</v>
      </c>
    </row>
    <row r="290" spans="1:14" hidden="1">
      <c r="A290" s="1" t="s">
        <v>126</v>
      </c>
      <c r="B290" s="5" t="s">
        <v>35</v>
      </c>
      <c r="C290" s="6">
        <v>8</v>
      </c>
      <c r="D290" s="6" t="str">
        <f t="shared" si="19"/>
        <v>A3</v>
      </c>
      <c r="E290" s="5" t="s">
        <v>95</v>
      </c>
      <c r="F290" s="5" t="s">
        <v>102</v>
      </c>
      <c r="G290" s="14" t="str">
        <f t="shared" si="20"/>
        <v>NON BANK</v>
      </c>
      <c r="H290" s="16">
        <v>33.769992856792001</v>
      </c>
      <c r="I290" s="10">
        <v>4.2</v>
      </c>
      <c r="J290" s="10" t="str">
        <f t="shared" si="21"/>
        <v>4 - 5</v>
      </c>
      <c r="K290" s="9">
        <v>37769</v>
      </c>
      <c r="L290" s="10">
        <v>0.3171766909</v>
      </c>
      <c r="M290" s="7">
        <v>750000</v>
      </c>
      <c r="N290" s="7">
        <f t="shared" si="22"/>
        <v>25327494.642594002</v>
      </c>
    </row>
    <row r="291" spans="1:14" hidden="1">
      <c r="A291" s="1" t="s">
        <v>188</v>
      </c>
      <c r="B291" s="5" t="s">
        <v>35</v>
      </c>
      <c r="C291" s="6">
        <v>8</v>
      </c>
      <c r="D291" s="6" t="str">
        <f t="shared" si="19"/>
        <v>A3</v>
      </c>
      <c r="E291" s="5" t="s">
        <v>95</v>
      </c>
      <c r="F291" s="5" t="s">
        <v>102</v>
      </c>
      <c r="G291" s="14" t="str">
        <f t="shared" si="20"/>
        <v>NON BANK</v>
      </c>
      <c r="H291" s="16">
        <v>70.325348648648998</v>
      </c>
      <c r="I291" s="10">
        <v>4.7</v>
      </c>
      <c r="J291" s="10" t="str">
        <f t="shared" si="21"/>
        <v>4 - 5</v>
      </c>
      <c r="K291" s="9">
        <v>39770</v>
      </c>
      <c r="L291" s="10">
        <v>0.41702977419999998</v>
      </c>
      <c r="M291" s="7">
        <v>537932.70786153304</v>
      </c>
      <c r="N291" s="7">
        <f t="shared" si="22"/>
        <v>37830305.229874156</v>
      </c>
    </row>
    <row r="292" spans="1:14" hidden="1">
      <c r="A292" s="1" t="s">
        <v>425</v>
      </c>
      <c r="B292" s="5" t="s">
        <v>35</v>
      </c>
      <c r="C292" s="6">
        <v>8</v>
      </c>
      <c r="D292" s="6" t="str">
        <f t="shared" si="19"/>
        <v>A3</v>
      </c>
      <c r="E292" s="5" t="s">
        <v>95</v>
      </c>
      <c r="F292" s="5" t="s">
        <v>102</v>
      </c>
      <c r="G292" s="14" t="str">
        <f t="shared" si="20"/>
        <v>NON BANK</v>
      </c>
      <c r="H292" s="16">
        <v>54.040941619449001</v>
      </c>
      <c r="I292" s="10">
        <v>3.7</v>
      </c>
      <c r="J292" s="10" t="str">
        <f t="shared" si="21"/>
        <v>3 - 4</v>
      </c>
      <c r="K292" s="9">
        <v>39962</v>
      </c>
      <c r="L292" s="10">
        <v>0.20360979030000001</v>
      </c>
      <c r="M292" s="7">
        <v>717243.61048204405</v>
      </c>
      <c r="N292" s="7">
        <f t="shared" si="22"/>
        <v>38760520.080982961</v>
      </c>
    </row>
    <row r="293" spans="1:14" hidden="1">
      <c r="A293" s="1" t="s">
        <v>124</v>
      </c>
      <c r="B293" s="5" t="s">
        <v>7</v>
      </c>
      <c r="C293" s="6">
        <v>8</v>
      </c>
      <c r="D293" s="6" t="str">
        <f t="shared" si="19"/>
        <v>A3</v>
      </c>
      <c r="E293" s="5" t="s">
        <v>95</v>
      </c>
      <c r="F293" s="5" t="s">
        <v>112</v>
      </c>
      <c r="G293" s="14" t="str">
        <f t="shared" si="20"/>
        <v>NON BANK</v>
      </c>
      <c r="H293" s="16">
        <v>37.399976141373003</v>
      </c>
      <c r="I293" s="10">
        <v>4.2</v>
      </c>
      <c r="J293" s="10" t="str">
        <f t="shared" si="21"/>
        <v>4 - 5</v>
      </c>
      <c r="K293" s="9">
        <v>37755</v>
      </c>
      <c r="L293" s="10">
        <v>0.55210294019999995</v>
      </c>
      <c r="M293" s="7">
        <v>500000</v>
      </c>
      <c r="N293" s="7">
        <f t="shared" si="22"/>
        <v>18699988.070686501</v>
      </c>
    </row>
    <row r="294" spans="1:14" hidden="1">
      <c r="A294" s="1" t="s">
        <v>426</v>
      </c>
      <c r="B294" s="5" t="s">
        <v>7</v>
      </c>
      <c r="C294" s="6">
        <v>8</v>
      </c>
      <c r="D294" s="6" t="str">
        <f t="shared" si="19"/>
        <v>A3</v>
      </c>
      <c r="E294" s="5" t="s">
        <v>95</v>
      </c>
      <c r="F294" s="5" t="s">
        <v>112</v>
      </c>
      <c r="G294" s="14" t="str">
        <f t="shared" si="20"/>
        <v>NON BANK</v>
      </c>
      <c r="H294" s="16">
        <v>35.193309463064999</v>
      </c>
      <c r="I294" s="10">
        <v>4.0999999999999996</v>
      </c>
      <c r="J294" s="10" t="str">
        <f t="shared" si="21"/>
        <v>4 - 5</v>
      </c>
      <c r="K294" s="9">
        <v>40847</v>
      </c>
      <c r="L294" s="10">
        <v>0.30539350939999999</v>
      </c>
      <c r="M294" s="7">
        <v>750000</v>
      </c>
      <c r="N294" s="7">
        <f t="shared" si="22"/>
        <v>26394982.097298749</v>
      </c>
    </row>
    <row r="295" spans="1:14" hidden="1">
      <c r="A295" s="1" t="s">
        <v>427</v>
      </c>
      <c r="B295" s="5" t="s">
        <v>7</v>
      </c>
      <c r="C295" s="6">
        <v>8</v>
      </c>
      <c r="D295" s="6" t="str">
        <f t="shared" si="19"/>
        <v>A3</v>
      </c>
      <c r="E295" s="5" t="s">
        <v>95</v>
      </c>
      <c r="F295" s="5" t="s">
        <v>112</v>
      </c>
      <c r="G295" s="14" t="str">
        <f t="shared" si="20"/>
        <v>NON BANK</v>
      </c>
      <c r="H295" s="16">
        <v>41.547744344963</v>
      </c>
      <c r="I295" s="10">
        <v>4.8</v>
      </c>
      <c r="J295" s="10" t="str">
        <f t="shared" si="21"/>
        <v>4 - 5</v>
      </c>
      <c r="K295" s="9">
        <v>40918</v>
      </c>
      <c r="L295" s="10">
        <v>0.11932695190000001</v>
      </c>
      <c r="M295" s="7">
        <v>1250000</v>
      </c>
      <c r="N295" s="7">
        <f t="shared" si="22"/>
        <v>51934680.431203753</v>
      </c>
    </row>
    <row r="296" spans="1:14" hidden="1">
      <c r="A296" s="1" t="s">
        <v>428</v>
      </c>
      <c r="B296" s="5" t="s">
        <v>7</v>
      </c>
      <c r="C296" s="6">
        <v>8</v>
      </c>
      <c r="D296" s="6" t="str">
        <f t="shared" si="19"/>
        <v>A3</v>
      </c>
      <c r="E296" s="5" t="s">
        <v>95</v>
      </c>
      <c r="F296" s="5" t="s">
        <v>112</v>
      </c>
      <c r="G296" s="14" t="str">
        <f t="shared" si="20"/>
        <v>NON BANK</v>
      </c>
      <c r="H296" s="16">
        <v>34.832936748390999</v>
      </c>
      <c r="I296" s="10">
        <v>3.2</v>
      </c>
      <c r="J296" s="10" t="str">
        <f t="shared" si="21"/>
        <v>3 - 4</v>
      </c>
      <c r="K296" s="9">
        <v>41038</v>
      </c>
      <c r="L296" s="10">
        <v>0.1049987718</v>
      </c>
      <c r="M296" s="7">
        <v>1500000</v>
      </c>
      <c r="N296" s="7">
        <f t="shared" si="22"/>
        <v>52249405.122586496</v>
      </c>
    </row>
    <row r="297" spans="1:14" hidden="1">
      <c r="A297" s="1" t="s">
        <v>429</v>
      </c>
      <c r="B297" s="5" t="s">
        <v>7</v>
      </c>
      <c r="C297" s="6">
        <v>8</v>
      </c>
      <c r="D297" s="6" t="str">
        <f t="shared" si="19"/>
        <v>A3</v>
      </c>
      <c r="E297" s="5" t="s">
        <v>95</v>
      </c>
      <c r="F297" s="5" t="s">
        <v>112</v>
      </c>
      <c r="G297" s="14" t="str">
        <f t="shared" si="20"/>
        <v>NON BANK</v>
      </c>
      <c r="H297" s="16">
        <v>46.229330302891</v>
      </c>
      <c r="I297" s="10">
        <v>5.8</v>
      </c>
      <c r="J297" s="10" t="str">
        <f t="shared" si="21"/>
        <v>5 - 6</v>
      </c>
      <c r="K297" s="9">
        <v>41281</v>
      </c>
      <c r="L297" s="10">
        <v>0.19792281219999999</v>
      </c>
      <c r="M297" s="7">
        <v>1150000</v>
      </c>
      <c r="N297" s="7">
        <f t="shared" si="22"/>
        <v>53163729.848324649</v>
      </c>
    </row>
    <row r="298" spans="1:14" hidden="1">
      <c r="A298" s="1" t="s">
        <v>158</v>
      </c>
      <c r="B298" s="5" t="s">
        <v>36</v>
      </c>
      <c r="C298" s="6">
        <v>9</v>
      </c>
      <c r="D298" s="6" t="str">
        <f t="shared" si="19"/>
        <v>BAA1</v>
      </c>
      <c r="E298" s="5" t="s">
        <v>95</v>
      </c>
      <c r="F298" s="5" t="s">
        <v>102</v>
      </c>
      <c r="G298" s="14" t="str">
        <f t="shared" si="20"/>
        <v>NON BANK</v>
      </c>
      <c r="H298" s="16">
        <v>59.779316571273</v>
      </c>
      <c r="I298" s="10">
        <v>4.0999999999999996</v>
      </c>
      <c r="J298" s="10" t="str">
        <f t="shared" si="21"/>
        <v>4 - 5</v>
      </c>
      <c r="K298" s="9">
        <v>39541</v>
      </c>
      <c r="L298" s="10">
        <v>0.1734595951</v>
      </c>
      <c r="M298" s="7">
        <v>750000</v>
      </c>
      <c r="N298" s="7">
        <f t="shared" si="22"/>
        <v>44834487.428454749</v>
      </c>
    </row>
    <row r="299" spans="1:14" hidden="1">
      <c r="A299" s="1" t="s">
        <v>151</v>
      </c>
      <c r="B299" s="5" t="s">
        <v>37</v>
      </c>
      <c r="C299" s="6">
        <v>10</v>
      </c>
      <c r="D299" s="6" t="str">
        <f t="shared" si="19"/>
        <v>BAA2</v>
      </c>
      <c r="E299" s="5" t="s">
        <v>95</v>
      </c>
      <c r="F299" s="5" t="s">
        <v>102</v>
      </c>
      <c r="G299" s="14" t="str">
        <f t="shared" si="20"/>
        <v>NON BANK</v>
      </c>
      <c r="H299" s="16">
        <v>78.190280534967997</v>
      </c>
      <c r="I299" s="10">
        <v>3</v>
      </c>
      <c r="J299" s="10" t="str">
        <f t="shared" si="21"/>
        <v>6 - 7</v>
      </c>
      <c r="K299" s="9">
        <v>39168</v>
      </c>
      <c r="L299" s="10">
        <v>0.43888568010000001</v>
      </c>
      <c r="M299" s="7">
        <v>478162.40698803001</v>
      </c>
      <c r="N299" s="7">
        <f t="shared" si="22"/>
        <v>37387652.743669607</v>
      </c>
    </row>
    <row r="300" spans="1:14" hidden="1">
      <c r="A300" s="1" t="s">
        <v>184</v>
      </c>
      <c r="B300" s="5" t="s">
        <v>37</v>
      </c>
      <c r="C300" s="6">
        <v>10</v>
      </c>
      <c r="D300" s="6" t="str">
        <f t="shared" si="19"/>
        <v>BAA2</v>
      </c>
      <c r="E300" s="5" t="s">
        <v>95</v>
      </c>
      <c r="F300" s="5" t="s">
        <v>102</v>
      </c>
      <c r="G300" s="14" t="str">
        <f t="shared" si="20"/>
        <v>NON BANK</v>
      </c>
      <c r="H300" s="16">
        <v>95.126956667914996</v>
      </c>
      <c r="I300" s="10">
        <v>6.6</v>
      </c>
      <c r="J300" s="10" t="str">
        <f t="shared" si="21"/>
        <v>6 - 7</v>
      </c>
      <c r="K300" s="9">
        <v>39385</v>
      </c>
      <c r="L300" s="10">
        <v>1.0001115205</v>
      </c>
      <c r="M300" s="7">
        <v>239081.203494015</v>
      </c>
      <c r="N300" s="7">
        <f t="shared" si="22"/>
        <v>22743067.284888133</v>
      </c>
    </row>
    <row r="301" spans="1:14" hidden="1">
      <c r="A301" s="1" t="s">
        <v>430</v>
      </c>
      <c r="B301" s="5" t="s">
        <v>47</v>
      </c>
      <c r="C301" s="6">
        <v>6</v>
      </c>
      <c r="D301" s="6" t="str">
        <f t="shared" si="19"/>
        <v>A1</v>
      </c>
      <c r="E301" s="5" t="s">
        <v>92</v>
      </c>
      <c r="F301" s="5" t="s">
        <v>114</v>
      </c>
      <c r="G301" s="14" t="str">
        <f t="shared" si="20"/>
        <v>NON BANK</v>
      </c>
      <c r="H301" s="16">
        <v>19.577950547168999</v>
      </c>
      <c r="I301" s="10">
        <v>3.4</v>
      </c>
      <c r="J301" s="10" t="str">
        <f t="shared" si="21"/>
        <v>3 - 4</v>
      </c>
      <c r="K301" s="9">
        <v>40728</v>
      </c>
      <c r="L301" s="10">
        <v>0.28229638639999999</v>
      </c>
      <c r="M301" s="7">
        <v>410889.35433202301</v>
      </c>
      <c r="N301" s="7">
        <f t="shared" si="22"/>
        <v>8044371.4594705468</v>
      </c>
    </row>
    <row r="302" spans="1:14" hidden="1">
      <c r="A302" s="1" t="s">
        <v>431</v>
      </c>
      <c r="B302" s="5" t="s">
        <v>47</v>
      </c>
      <c r="C302" s="6">
        <v>6</v>
      </c>
      <c r="D302" s="6" t="str">
        <f t="shared" si="19"/>
        <v>A1</v>
      </c>
      <c r="E302" s="5" t="s">
        <v>92</v>
      </c>
      <c r="F302" s="5" t="s">
        <v>114</v>
      </c>
      <c r="G302" s="14" t="str">
        <f t="shared" si="20"/>
        <v>NON BANK</v>
      </c>
      <c r="H302" s="16">
        <v>20.528660553114999</v>
      </c>
      <c r="I302" s="10">
        <v>4.7</v>
      </c>
      <c r="J302" s="10" t="str">
        <f t="shared" si="21"/>
        <v>4 - 5</v>
      </c>
      <c r="K302" s="9">
        <v>40841</v>
      </c>
      <c r="L302" s="10">
        <v>0.27805419129999998</v>
      </c>
      <c r="M302" s="7">
        <v>431433.82204862399</v>
      </c>
      <c r="N302" s="7">
        <f t="shared" si="22"/>
        <v>8856758.4839692228</v>
      </c>
    </row>
    <row r="303" spans="1:14" hidden="1">
      <c r="A303" s="1" t="s">
        <v>220</v>
      </c>
      <c r="B303" s="5" t="s">
        <v>47</v>
      </c>
      <c r="C303" s="6">
        <v>6</v>
      </c>
      <c r="D303" s="6" t="str">
        <f t="shared" si="19"/>
        <v>A1</v>
      </c>
      <c r="E303" s="5" t="s">
        <v>92</v>
      </c>
      <c r="F303" s="5" t="s">
        <v>114</v>
      </c>
      <c r="G303" s="14" t="str">
        <f t="shared" si="20"/>
        <v>NON BANK</v>
      </c>
      <c r="H303" s="16">
        <v>18.227152773533</v>
      </c>
      <c r="I303" s="10">
        <v>5.3</v>
      </c>
      <c r="J303" s="10" t="str">
        <f t="shared" si="21"/>
        <v>5 - 6</v>
      </c>
      <c r="K303" s="9">
        <v>41071</v>
      </c>
      <c r="L303" s="10">
        <v>0.41972719780000001</v>
      </c>
      <c r="M303" s="7">
        <v>328711.48346561799</v>
      </c>
      <c r="N303" s="7">
        <f t="shared" si="22"/>
        <v>5991474.4275424853</v>
      </c>
    </row>
    <row r="304" spans="1:14">
      <c r="B304" s="5"/>
      <c r="C304" s="6"/>
      <c r="D304" s="6"/>
      <c r="E304" s="5"/>
      <c r="F304" s="5"/>
      <c r="G304" s="5"/>
      <c r="H304" s="6"/>
      <c r="I304" s="8"/>
      <c r="J304" s="8"/>
      <c r="K304" s="9"/>
      <c r="L304" s="10"/>
      <c r="M304" s="7"/>
      <c r="N304" s="7"/>
    </row>
    <row r="305" spans="2:14">
      <c r="B305" s="5"/>
      <c r="C305" s="6"/>
      <c r="D305" s="6"/>
      <c r="E305" s="5"/>
      <c r="F305" s="5"/>
      <c r="G305" s="5"/>
      <c r="H305" s="6"/>
      <c r="I305" s="8"/>
      <c r="J305" s="8"/>
      <c r="K305" s="9"/>
      <c r="L305" s="10"/>
      <c r="M305" s="7"/>
      <c r="N305" s="7"/>
    </row>
    <row r="306" spans="2:14">
      <c r="B306" s="5"/>
      <c r="C306" s="6"/>
      <c r="D306" s="6"/>
      <c r="E306" s="5"/>
      <c r="F306" s="5"/>
      <c r="G306" s="5"/>
      <c r="H306" s="6"/>
      <c r="I306" s="8"/>
      <c r="J306" s="8"/>
      <c r="K306" s="9"/>
      <c r="L306" s="10"/>
      <c r="M306" s="7"/>
      <c r="N306" s="7"/>
    </row>
    <row r="307" spans="2:14">
      <c r="B307" s="5"/>
      <c r="C307" s="6"/>
      <c r="D307" s="6"/>
      <c r="E307" s="5"/>
      <c r="F307" s="5"/>
      <c r="G307" s="5"/>
      <c r="H307" s="6"/>
      <c r="I307" s="8"/>
      <c r="J307" s="8"/>
      <c r="K307" s="9"/>
      <c r="L307" s="10"/>
      <c r="M307" s="7"/>
      <c r="N307" s="7"/>
    </row>
    <row r="308" spans="2:14">
      <c r="B308" s="5"/>
      <c r="C308" s="6"/>
      <c r="D308" s="6"/>
      <c r="E308" s="5"/>
      <c r="F308" s="5"/>
      <c r="G308" s="5"/>
      <c r="H308" s="6"/>
      <c r="I308" s="8"/>
      <c r="J308" s="8"/>
      <c r="K308" s="9"/>
      <c r="L308" s="10"/>
      <c r="M308" s="7"/>
      <c r="N308" s="7"/>
    </row>
    <row r="309" spans="2:14">
      <c r="B309" s="5"/>
      <c r="C309" s="6"/>
      <c r="D309" s="6"/>
      <c r="E309" s="5"/>
      <c r="F309" s="5"/>
      <c r="G309" s="5"/>
      <c r="H309" s="6"/>
      <c r="I309" s="8"/>
      <c r="J309" s="8"/>
      <c r="K309" s="9"/>
      <c r="L309" s="10"/>
      <c r="M309" s="7"/>
      <c r="N309" s="7"/>
    </row>
    <row r="310" spans="2:14">
      <c r="B310" s="5"/>
      <c r="C310" s="6"/>
      <c r="D310" s="6"/>
      <c r="E310" s="5"/>
      <c r="F310" s="5"/>
      <c r="G310" s="5"/>
      <c r="H310" s="6"/>
      <c r="I310" s="8"/>
      <c r="J310" s="8"/>
      <c r="K310" s="9"/>
      <c r="L310" s="10"/>
      <c r="M310" s="7"/>
      <c r="N310" s="7"/>
    </row>
    <row r="311" spans="2:14">
      <c r="B311" s="5"/>
      <c r="C311" s="6"/>
      <c r="D311" s="6"/>
      <c r="E311" s="5"/>
      <c r="F311" s="5"/>
      <c r="G311" s="5"/>
      <c r="H311" s="6"/>
      <c r="I311" s="8"/>
      <c r="J311" s="8"/>
      <c r="K311" s="9"/>
      <c r="L311" s="10"/>
      <c r="M311" s="7"/>
      <c r="N311" s="7"/>
    </row>
    <row r="312" spans="2:14">
      <c r="B312" s="5"/>
      <c r="C312" s="6"/>
      <c r="D312" s="6"/>
      <c r="E312" s="5"/>
      <c r="F312" s="5"/>
      <c r="G312" s="5"/>
      <c r="H312" s="6"/>
      <c r="I312" s="8"/>
      <c r="J312" s="8"/>
      <c r="K312" s="9"/>
      <c r="L312" s="10"/>
      <c r="M312" s="7"/>
      <c r="N312" s="7"/>
    </row>
    <row r="313" spans="2:14">
      <c r="B313" s="5"/>
      <c r="C313" s="6"/>
      <c r="D313" s="6"/>
      <c r="E313" s="5"/>
      <c r="F313" s="5"/>
      <c r="G313" s="5"/>
      <c r="H313" s="6"/>
      <c r="I313" s="8"/>
      <c r="J313" s="8"/>
      <c r="K313" s="9"/>
      <c r="L313" s="10"/>
      <c r="M313" s="7"/>
      <c r="N313" s="7"/>
    </row>
    <row r="314" spans="2:14">
      <c r="B314" s="5"/>
      <c r="C314" s="6"/>
      <c r="D314" s="6"/>
      <c r="E314" s="5"/>
      <c r="F314" s="5"/>
      <c r="G314" s="5"/>
      <c r="H314" s="6"/>
      <c r="I314" s="8"/>
      <c r="J314" s="8"/>
      <c r="K314" s="9"/>
      <c r="L314" s="10"/>
      <c r="M314" s="7"/>
      <c r="N314" s="7"/>
    </row>
    <row r="315" spans="2:14">
      <c r="B315" s="5"/>
      <c r="C315" s="6"/>
      <c r="D315" s="6"/>
      <c r="E315" s="5"/>
      <c r="F315" s="5"/>
      <c r="G315" s="5"/>
      <c r="H315" s="6"/>
      <c r="I315" s="8"/>
      <c r="J315" s="8"/>
      <c r="K315" s="9"/>
      <c r="L315" s="10"/>
      <c r="M315" s="7"/>
      <c r="N315" s="7"/>
    </row>
    <row r="316" spans="2:14">
      <c r="B316" s="5"/>
      <c r="C316" s="6"/>
      <c r="D316" s="6"/>
      <c r="E316" s="5"/>
      <c r="F316" s="5"/>
      <c r="G316" s="5"/>
      <c r="H316" s="6"/>
      <c r="I316" s="8"/>
      <c r="J316" s="8"/>
      <c r="K316" s="9"/>
      <c r="L316" s="10"/>
      <c r="M316" s="7"/>
      <c r="N316" s="7"/>
    </row>
    <row r="317" spans="2:14">
      <c r="B317" s="5"/>
      <c r="C317" s="6"/>
      <c r="D317" s="6"/>
      <c r="E317" s="5"/>
      <c r="F317" s="5"/>
      <c r="G317" s="5"/>
      <c r="H317" s="6"/>
      <c r="I317" s="8"/>
      <c r="J317" s="8"/>
      <c r="K317" s="9"/>
      <c r="L317" s="10"/>
      <c r="M317" s="7"/>
      <c r="N317" s="7"/>
    </row>
    <row r="318" spans="2:14">
      <c r="B318" s="5"/>
      <c r="C318" s="6"/>
      <c r="D318" s="6"/>
      <c r="E318" s="5"/>
      <c r="F318" s="5"/>
      <c r="G318" s="5"/>
      <c r="H318" s="6"/>
      <c r="I318" s="8"/>
      <c r="J318" s="8"/>
      <c r="K318" s="9"/>
      <c r="L318" s="10"/>
      <c r="M318" s="7"/>
      <c r="N318" s="7"/>
    </row>
    <row r="319" spans="2:14">
      <c r="B319" s="5"/>
      <c r="C319" s="6"/>
      <c r="D319" s="6"/>
      <c r="E319" s="5"/>
      <c r="F319" s="5"/>
      <c r="G319" s="5"/>
      <c r="H319" s="6"/>
      <c r="I319" s="8"/>
      <c r="J319" s="8"/>
      <c r="K319" s="9"/>
      <c r="L319" s="10"/>
      <c r="M319" s="7"/>
      <c r="N319" s="7"/>
    </row>
    <row r="320" spans="2:14">
      <c r="B320" s="5"/>
      <c r="C320" s="6"/>
      <c r="D320" s="6"/>
      <c r="E320" s="5"/>
      <c r="F320" s="5"/>
      <c r="G320" s="5"/>
      <c r="H320" s="6"/>
      <c r="I320" s="8"/>
      <c r="J320" s="8"/>
      <c r="K320" s="9"/>
      <c r="L320" s="10"/>
      <c r="M320" s="7"/>
      <c r="N320" s="7"/>
    </row>
    <row r="321" spans="2:14">
      <c r="B321" s="5"/>
      <c r="C321" s="6"/>
      <c r="D321" s="6"/>
      <c r="E321" s="5"/>
      <c r="F321" s="5"/>
      <c r="G321" s="5"/>
      <c r="H321" s="6"/>
      <c r="I321" s="8"/>
      <c r="J321" s="8"/>
      <c r="K321" s="9"/>
      <c r="L321" s="10"/>
      <c r="M321" s="7"/>
      <c r="N321" s="7"/>
    </row>
    <row r="322" spans="2:14">
      <c r="B322" s="5"/>
      <c r="C322" s="6"/>
      <c r="D322" s="6"/>
      <c r="E322" s="5"/>
      <c r="F322" s="5"/>
      <c r="G322" s="5"/>
      <c r="H322" s="6"/>
      <c r="I322" s="8"/>
      <c r="J322" s="8"/>
      <c r="K322" s="9"/>
      <c r="L322" s="10"/>
      <c r="M322" s="7"/>
      <c r="N322" s="7"/>
    </row>
    <row r="323" spans="2:14">
      <c r="B323" s="5"/>
      <c r="C323" s="6"/>
      <c r="D323" s="6"/>
      <c r="E323" s="5"/>
      <c r="F323" s="5"/>
      <c r="G323" s="5"/>
      <c r="H323" s="6"/>
      <c r="I323" s="8"/>
      <c r="J323" s="8"/>
      <c r="K323" s="9"/>
      <c r="L323" s="10"/>
      <c r="M323" s="7"/>
      <c r="N323" s="7"/>
    </row>
    <row r="324" spans="2:14">
      <c r="B324" s="5"/>
      <c r="C324" s="6"/>
      <c r="D324" s="6"/>
      <c r="E324" s="5"/>
      <c r="F324" s="5"/>
      <c r="G324" s="5"/>
      <c r="H324" s="6"/>
      <c r="I324" s="8"/>
      <c r="J324" s="8"/>
      <c r="K324" s="9"/>
      <c r="L324" s="10"/>
      <c r="M324" s="7"/>
      <c r="N324" s="7"/>
    </row>
    <row r="325" spans="2:14">
      <c r="B325" s="5"/>
      <c r="C325" s="6"/>
      <c r="D325" s="6"/>
      <c r="E325" s="5"/>
      <c r="F325" s="5"/>
      <c r="G325" s="5"/>
      <c r="H325" s="6"/>
      <c r="I325" s="8"/>
      <c r="J325" s="8"/>
      <c r="K325" s="9"/>
      <c r="L325" s="10"/>
      <c r="M325" s="7"/>
      <c r="N325" s="7"/>
    </row>
    <row r="326" spans="2:14">
      <c r="B326" s="5"/>
      <c r="C326" s="6"/>
      <c r="D326" s="6"/>
      <c r="E326" s="5"/>
      <c r="F326" s="5"/>
      <c r="G326" s="5"/>
      <c r="H326" s="6"/>
      <c r="I326" s="8"/>
      <c r="J326" s="8"/>
      <c r="K326" s="9"/>
      <c r="L326" s="10"/>
      <c r="M326" s="7"/>
      <c r="N326" s="7"/>
    </row>
    <row r="327" spans="2:14">
      <c r="B327" s="5"/>
      <c r="C327" s="6"/>
      <c r="D327" s="6"/>
      <c r="E327" s="5"/>
      <c r="F327" s="5"/>
      <c r="G327" s="5"/>
      <c r="H327" s="6"/>
      <c r="I327" s="8"/>
      <c r="J327" s="8"/>
      <c r="K327" s="9"/>
      <c r="L327" s="10"/>
      <c r="M327" s="7"/>
      <c r="N327" s="7"/>
    </row>
    <row r="328" spans="2:14">
      <c r="B328" s="5"/>
      <c r="C328" s="6"/>
      <c r="D328" s="6"/>
      <c r="E328" s="5"/>
      <c r="F328" s="5"/>
      <c r="G328" s="5"/>
      <c r="H328" s="6"/>
      <c r="I328" s="8"/>
      <c r="J328" s="8"/>
      <c r="K328" s="9"/>
      <c r="L328" s="10"/>
      <c r="M328" s="7"/>
      <c r="N328" s="7"/>
    </row>
    <row r="329" spans="2:14">
      <c r="B329" s="5"/>
      <c r="C329" s="6"/>
      <c r="D329" s="6"/>
      <c r="E329" s="5"/>
      <c r="F329" s="5"/>
      <c r="G329" s="5"/>
      <c r="H329" s="6"/>
      <c r="I329" s="8"/>
      <c r="J329" s="8"/>
      <c r="K329" s="9"/>
      <c r="L329" s="10"/>
      <c r="M329" s="7"/>
      <c r="N329" s="7"/>
    </row>
    <row r="330" spans="2:14">
      <c r="B330" s="5"/>
      <c r="C330" s="6"/>
      <c r="D330" s="6"/>
      <c r="E330" s="5"/>
      <c r="F330" s="5"/>
      <c r="G330" s="5"/>
      <c r="H330" s="6"/>
      <c r="I330" s="8"/>
      <c r="J330" s="8"/>
      <c r="K330" s="9"/>
      <c r="L330" s="10"/>
      <c r="M330" s="7"/>
      <c r="N330" s="7"/>
    </row>
    <row r="331" spans="2:14">
      <c r="B331" s="5"/>
      <c r="C331" s="6"/>
      <c r="D331" s="6"/>
      <c r="E331" s="5"/>
      <c r="F331" s="5"/>
      <c r="G331" s="5"/>
      <c r="H331" s="6"/>
      <c r="I331" s="8"/>
      <c r="J331" s="8"/>
      <c r="K331" s="9"/>
      <c r="L331" s="10"/>
      <c r="M331" s="7"/>
      <c r="N331" s="7"/>
    </row>
    <row r="332" spans="2:14">
      <c r="B332" s="5"/>
      <c r="C332" s="6"/>
      <c r="D332" s="6"/>
      <c r="E332" s="5"/>
      <c r="F332" s="5"/>
      <c r="G332" s="5"/>
      <c r="H332" s="6"/>
      <c r="I332" s="8"/>
      <c r="J332" s="8"/>
      <c r="K332" s="9"/>
      <c r="L332" s="10"/>
      <c r="M332" s="7"/>
      <c r="N332" s="7"/>
    </row>
    <row r="333" spans="2:14">
      <c r="B333" s="5"/>
      <c r="C333" s="6"/>
      <c r="D333" s="6"/>
      <c r="E333" s="5"/>
      <c r="F333" s="5"/>
      <c r="G333" s="5"/>
      <c r="H333" s="6"/>
      <c r="I333" s="8"/>
      <c r="J333" s="8"/>
      <c r="K333" s="9"/>
      <c r="L333" s="10"/>
      <c r="M333" s="7"/>
      <c r="N333" s="7"/>
    </row>
    <row r="334" spans="2:14">
      <c r="B334" s="5"/>
      <c r="C334" s="6"/>
      <c r="D334" s="6"/>
      <c r="E334" s="5"/>
      <c r="F334" s="5"/>
      <c r="G334" s="5"/>
      <c r="H334" s="6"/>
      <c r="I334" s="8"/>
      <c r="J334" s="8"/>
      <c r="K334" s="9"/>
      <c r="L334" s="10"/>
      <c r="M334" s="7"/>
      <c r="N334" s="7"/>
    </row>
    <row r="335" spans="2:14">
      <c r="B335" s="5"/>
      <c r="C335" s="6"/>
      <c r="D335" s="6"/>
      <c r="E335" s="5"/>
      <c r="F335" s="5"/>
      <c r="G335" s="5"/>
      <c r="H335" s="6"/>
      <c r="I335" s="8"/>
      <c r="J335" s="8"/>
      <c r="K335" s="9"/>
      <c r="L335" s="10"/>
      <c r="M335" s="7"/>
      <c r="N335" s="7"/>
    </row>
    <row r="336" spans="2:14">
      <c r="B336" s="5"/>
      <c r="C336" s="6"/>
      <c r="D336" s="6"/>
      <c r="E336" s="5"/>
      <c r="F336" s="5"/>
      <c r="G336" s="5"/>
      <c r="H336" s="6"/>
      <c r="I336" s="8"/>
      <c r="J336" s="8"/>
      <c r="K336" s="9"/>
      <c r="L336" s="10"/>
      <c r="M336" s="7"/>
      <c r="N336" s="7"/>
    </row>
    <row r="337" spans="2:14">
      <c r="B337" s="5"/>
      <c r="C337" s="6"/>
      <c r="D337" s="6"/>
      <c r="E337" s="5"/>
      <c r="F337" s="5"/>
      <c r="G337" s="5"/>
      <c r="H337" s="6"/>
      <c r="I337" s="8"/>
      <c r="J337" s="8"/>
      <c r="K337" s="9"/>
      <c r="L337" s="10"/>
      <c r="M337" s="7"/>
      <c r="N337" s="7"/>
    </row>
    <row r="338" spans="2:14">
      <c r="B338" s="5"/>
      <c r="C338" s="6"/>
      <c r="D338" s="6"/>
      <c r="E338" s="5"/>
      <c r="F338" s="5"/>
      <c r="G338" s="5"/>
      <c r="H338" s="6"/>
      <c r="I338" s="8"/>
      <c r="J338" s="8"/>
      <c r="K338" s="9"/>
      <c r="L338" s="10"/>
      <c r="M338" s="7"/>
      <c r="N338" s="7"/>
    </row>
    <row r="339" spans="2:14">
      <c r="B339" s="5"/>
      <c r="C339" s="6"/>
      <c r="D339" s="6"/>
      <c r="E339" s="5"/>
      <c r="F339" s="5"/>
      <c r="G339" s="5"/>
      <c r="H339" s="6"/>
      <c r="I339" s="8"/>
      <c r="J339" s="8"/>
      <c r="K339" s="9"/>
      <c r="L339" s="10"/>
      <c r="M339" s="7"/>
      <c r="N339" s="7"/>
    </row>
    <row r="340" spans="2:14">
      <c r="B340" s="5"/>
      <c r="C340" s="6"/>
      <c r="D340" s="6"/>
      <c r="E340" s="5"/>
      <c r="F340" s="5"/>
      <c r="G340" s="5"/>
      <c r="H340" s="6"/>
      <c r="I340" s="8"/>
      <c r="J340" s="8"/>
      <c r="K340" s="9"/>
      <c r="L340" s="10"/>
      <c r="M340" s="7"/>
      <c r="N340" s="7"/>
    </row>
    <row r="341" spans="2:14">
      <c r="B341" s="5"/>
      <c r="C341" s="6"/>
      <c r="D341" s="6"/>
      <c r="E341" s="5"/>
      <c r="F341" s="5"/>
      <c r="G341" s="5"/>
      <c r="H341" s="6"/>
      <c r="I341" s="8"/>
      <c r="J341" s="8"/>
      <c r="K341" s="9"/>
      <c r="L341" s="10"/>
      <c r="M341" s="7"/>
      <c r="N341" s="7"/>
    </row>
    <row r="342" spans="2:14">
      <c r="B342" s="5"/>
      <c r="C342" s="6"/>
      <c r="D342" s="6"/>
      <c r="E342" s="5"/>
      <c r="F342" s="5"/>
      <c r="G342" s="5"/>
      <c r="H342" s="6"/>
      <c r="I342" s="8"/>
      <c r="J342" s="8"/>
      <c r="K342" s="9"/>
      <c r="L342" s="10"/>
      <c r="M342" s="7"/>
      <c r="N342" s="7"/>
    </row>
    <row r="343" spans="2:14">
      <c r="B343" s="5"/>
      <c r="C343" s="6"/>
      <c r="D343" s="6"/>
      <c r="E343" s="5"/>
      <c r="F343" s="5"/>
      <c r="G343" s="5"/>
      <c r="H343" s="6"/>
      <c r="I343" s="8"/>
      <c r="J343" s="8"/>
      <c r="K343" s="9"/>
      <c r="L343" s="10"/>
      <c r="M343" s="7"/>
      <c r="N343" s="7"/>
    </row>
    <row r="344" spans="2:14">
      <c r="B344" s="5"/>
      <c r="C344" s="6"/>
      <c r="D344" s="6"/>
      <c r="E344" s="5"/>
      <c r="F344" s="5"/>
      <c r="G344" s="5"/>
      <c r="H344" s="6"/>
      <c r="I344" s="8"/>
      <c r="J344" s="8"/>
      <c r="K344" s="9"/>
      <c r="L344" s="10"/>
      <c r="M344" s="7"/>
      <c r="N344" s="7"/>
    </row>
    <row r="345" spans="2:14">
      <c r="B345" s="5"/>
      <c r="C345" s="6"/>
      <c r="D345" s="6"/>
      <c r="E345" s="5"/>
      <c r="F345" s="5"/>
      <c r="G345" s="5"/>
      <c r="H345" s="6"/>
      <c r="I345" s="8"/>
      <c r="J345" s="8"/>
      <c r="K345" s="9"/>
      <c r="L345" s="10"/>
      <c r="M345" s="7"/>
      <c r="N345" s="7"/>
    </row>
    <row r="346" spans="2:14">
      <c r="B346" s="5"/>
      <c r="C346" s="6"/>
      <c r="D346" s="6"/>
      <c r="E346" s="5"/>
      <c r="F346" s="5"/>
      <c r="G346" s="5"/>
      <c r="H346" s="6"/>
      <c r="I346" s="8"/>
      <c r="J346" s="8"/>
      <c r="K346" s="9"/>
      <c r="L346" s="10"/>
      <c r="M346" s="7"/>
      <c r="N346" s="7"/>
    </row>
    <row r="347" spans="2:14">
      <c r="B347" s="5"/>
      <c r="C347" s="6"/>
      <c r="D347" s="6"/>
      <c r="E347" s="5"/>
      <c r="F347" s="5"/>
      <c r="G347" s="5"/>
      <c r="H347" s="6"/>
      <c r="I347" s="8"/>
      <c r="J347" s="8"/>
      <c r="K347" s="9"/>
      <c r="L347" s="10"/>
      <c r="M347" s="7"/>
      <c r="N347" s="7"/>
    </row>
    <row r="348" spans="2:14">
      <c r="B348" s="5"/>
      <c r="C348" s="6"/>
      <c r="D348" s="6"/>
      <c r="E348" s="5"/>
      <c r="F348" s="5"/>
      <c r="G348" s="5"/>
      <c r="H348" s="6"/>
      <c r="I348" s="8"/>
      <c r="J348" s="8"/>
      <c r="K348" s="9"/>
      <c r="L348" s="10"/>
      <c r="M348" s="7"/>
      <c r="N348" s="7"/>
    </row>
    <row r="349" spans="2:14">
      <c r="B349" s="5"/>
      <c r="C349" s="6"/>
      <c r="D349" s="6"/>
      <c r="E349" s="5"/>
      <c r="F349" s="5"/>
      <c r="G349" s="5"/>
      <c r="H349" s="6"/>
      <c r="I349" s="8"/>
      <c r="J349" s="8"/>
      <c r="K349" s="9"/>
      <c r="L349" s="10"/>
      <c r="M349" s="7"/>
      <c r="N349" s="7"/>
    </row>
    <row r="350" spans="2:14">
      <c r="B350" s="5"/>
      <c r="C350" s="6"/>
      <c r="D350" s="6"/>
      <c r="E350" s="5"/>
      <c r="F350" s="5"/>
      <c r="G350" s="5"/>
      <c r="H350" s="6"/>
      <c r="I350" s="8"/>
      <c r="J350" s="8"/>
      <c r="K350" s="9"/>
      <c r="L350" s="10"/>
      <c r="M350" s="7"/>
      <c r="N350" s="7"/>
    </row>
    <row r="351" spans="2:14">
      <c r="B351" s="5"/>
      <c r="C351" s="6"/>
      <c r="D351" s="6"/>
      <c r="E351" s="5"/>
      <c r="F351" s="5"/>
      <c r="G351" s="5"/>
      <c r="H351" s="6"/>
      <c r="I351" s="8"/>
      <c r="J351" s="8"/>
      <c r="K351" s="9"/>
      <c r="L351" s="10"/>
      <c r="M351" s="7"/>
      <c r="N351" s="7"/>
    </row>
    <row r="352" spans="2:14">
      <c r="B352" s="5"/>
      <c r="C352" s="6"/>
      <c r="D352" s="6"/>
      <c r="E352" s="5"/>
      <c r="F352" s="5"/>
      <c r="G352" s="5"/>
      <c r="H352" s="6"/>
      <c r="I352" s="8"/>
      <c r="J352" s="8"/>
      <c r="K352" s="9"/>
      <c r="L352" s="10"/>
      <c r="M352" s="7"/>
      <c r="N352" s="7"/>
    </row>
    <row r="353" spans="2:14">
      <c r="B353" s="5"/>
      <c r="C353" s="6"/>
      <c r="D353" s="6"/>
      <c r="E353" s="5"/>
      <c r="F353" s="5"/>
      <c r="G353" s="5"/>
      <c r="H353" s="6"/>
      <c r="I353" s="8"/>
      <c r="J353" s="8"/>
      <c r="K353" s="9"/>
      <c r="L353" s="10"/>
      <c r="M353" s="7"/>
      <c r="N353" s="7"/>
    </row>
    <row r="354" spans="2:14">
      <c r="B354" s="5"/>
      <c r="C354" s="6"/>
      <c r="D354" s="6"/>
      <c r="E354" s="5"/>
      <c r="F354" s="5"/>
      <c r="G354" s="5"/>
      <c r="H354" s="6"/>
      <c r="I354" s="8"/>
      <c r="J354" s="8"/>
      <c r="K354" s="9"/>
      <c r="L354" s="10"/>
      <c r="M354" s="7"/>
      <c r="N354" s="7"/>
    </row>
    <row r="355" spans="2:14">
      <c r="B355" s="5"/>
      <c r="C355" s="6"/>
      <c r="D355" s="6"/>
      <c r="E355" s="5"/>
      <c r="F355" s="5"/>
      <c r="G355" s="5"/>
      <c r="H355" s="6"/>
      <c r="I355" s="8"/>
      <c r="J355" s="8"/>
      <c r="K355" s="9"/>
      <c r="L355" s="10"/>
      <c r="M355" s="7"/>
      <c r="N355" s="7"/>
    </row>
    <row r="356" spans="2:14">
      <c r="B356" s="5"/>
      <c r="C356" s="6"/>
      <c r="D356" s="6"/>
      <c r="E356" s="5"/>
      <c r="F356" s="5"/>
      <c r="G356" s="5"/>
      <c r="H356" s="6"/>
      <c r="I356" s="8"/>
      <c r="J356" s="8"/>
      <c r="K356" s="9"/>
      <c r="L356" s="10"/>
      <c r="M356" s="7"/>
      <c r="N356" s="7"/>
    </row>
    <row r="357" spans="2:14">
      <c r="B357" s="5"/>
      <c r="C357" s="6"/>
      <c r="D357" s="6"/>
      <c r="E357" s="5"/>
      <c r="F357" s="5"/>
      <c r="G357" s="5"/>
      <c r="H357" s="6"/>
      <c r="I357" s="8"/>
      <c r="J357" s="8"/>
      <c r="K357" s="9"/>
      <c r="L357" s="10"/>
      <c r="M357" s="7"/>
      <c r="N357" s="7"/>
    </row>
    <row r="358" spans="2:14">
      <c r="B358" s="5"/>
      <c r="C358" s="6"/>
      <c r="D358" s="6"/>
      <c r="E358" s="5"/>
      <c r="F358" s="5"/>
      <c r="G358" s="5"/>
      <c r="H358" s="6"/>
      <c r="I358" s="8"/>
      <c r="J358" s="8"/>
      <c r="K358" s="9"/>
      <c r="L358" s="10"/>
      <c r="M358" s="7"/>
      <c r="N358" s="7"/>
    </row>
    <row r="359" spans="2:14">
      <c r="B359" s="5"/>
      <c r="C359" s="6"/>
      <c r="D359" s="6"/>
      <c r="E359" s="5"/>
      <c r="F359" s="5"/>
      <c r="G359" s="5"/>
      <c r="H359" s="6"/>
      <c r="I359" s="8"/>
      <c r="J359" s="8"/>
      <c r="K359" s="9"/>
      <c r="L359" s="10"/>
      <c r="M359" s="7"/>
      <c r="N359" s="7"/>
    </row>
    <row r="360" spans="2:14">
      <c r="B360" s="5"/>
      <c r="C360" s="6"/>
      <c r="D360" s="6"/>
      <c r="E360" s="5"/>
      <c r="F360" s="5"/>
      <c r="G360" s="5"/>
      <c r="H360" s="6"/>
      <c r="I360" s="8"/>
      <c r="J360" s="8"/>
      <c r="K360" s="9"/>
      <c r="L360" s="10"/>
      <c r="M360" s="7"/>
      <c r="N360" s="7"/>
    </row>
    <row r="361" spans="2:14">
      <c r="B361" s="5"/>
      <c r="C361" s="6"/>
      <c r="D361" s="6"/>
      <c r="E361" s="5"/>
      <c r="F361" s="5"/>
      <c r="G361" s="5"/>
      <c r="H361" s="6"/>
      <c r="I361" s="8"/>
      <c r="J361" s="8"/>
      <c r="K361" s="9"/>
      <c r="L361" s="10"/>
      <c r="M361" s="7"/>
      <c r="N361" s="7"/>
    </row>
    <row r="362" spans="2:14">
      <c r="B362" s="5"/>
      <c r="C362" s="6"/>
      <c r="D362" s="6"/>
      <c r="E362" s="5"/>
      <c r="F362" s="5"/>
      <c r="G362" s="5"/>
      <c r="H362" s="6"/>
      <c r="I362" s="8"/>
      <c r="J362" s="8"/>
      <c r="K362" s="9"/>
      <c r="L362" s="10"/>
      <c r="M362" s="7"/>
      <c r="N362" s="7"/>
    </row>
    <row r="363" spans="2:14">
      <c r="B363" s="5"/>
      <c r="C363" s="6"/>
      <c r="D363" s="6"/>
      <c r="E363" s="5"/>
      <c r="F363" s="5"/>
      <c r="G363" s="5"/>
      <c r="H363" s="6"/>
      <c r="I363" s="8"/>
      <c r="J363" s="8"/>
      <c r="K363" s="9"/>
      <c r="L363" s="10"/>
      <c r="M363" s="7"/>
      <c r="N363" s="7"/>
    </row>
    <row r="364" spans="2:14">
      <c r="B364" s="5"/>
      <c r="C364" s="6"/>
      <c r="D364" s="6"/>
      <c r="E364" s="5"/>
      <c r="F364" s="5"/>
      <c r="G364" s="5"/>
      <c r="H364" s="6"/>
      <c r="I364" s="8"/>
      <c r="J364" s="8"/>
      <c r="K364" s="9"/>
      <c r="L364" s="10"/>
      <c r="M364" s="7"/>
      <c r="N364" s="7"/>
    </row>
    <row r="365" spans="2:14">
      <c r="B365" s="5"/>
      <c r="C365" s="6"/>
      <c r="D365" s="6"/>
      <c r="E365" s="5"/>
      <c r="F365" s="5"/>
      <c r="G365" s="5"/>
      <c r="H365" s="6"/>
      <c r="I365" s="8"/>
      <c r="J365" s="8"/>
      <c r="K365" s="9"/>
      <c r="L365" s="10"/>
      <c r="M365" s="7"/>
      <c r="N365" s="7"/>
    </row>
    <row r="366" spans="2:14">
      <c r="B366" s="5"/>
      <c r="C366" s="6"/>
      <c r="D366" s="6"/>
      <c r="E366" s="5"/>
      <c r="F366" s="5"/>
      <c r="G366" s="5"/>
      <c r="H366" s="6"/>
      <c r="I366" s="8"/>
      <c r="J366" s="8"/>
      <c r="K366" s="9"/>
      <c r="L366" s="10"/>
      <c r="M366" s="7"/>
      <c r="N366" s="7"/>
    </row>
    <row r="367" spans="2:14">
      <c r="B367" s="5"/>
      <c r="C367" s="6"/>
      <c r="D367" s="6"/>
      <c r="E367" s="5"/>
      <c r="F367" s="5"/>
      <c r="G367" s="5"/>
      <c r="H367" s="6"/>
      <c r="I367" s="8"/>
      <c r="J367" s="8"/>
      <c r="K367" s="9"/>
      <c r="L367" s="10"/>
      <c r="M367" s="7"/>
      <c r="N367" s="7"/>
    </row>
    <row r="368" spans="2:14">
      <c r="B368" s="5"/>
      <c r="C368" s="6"/>
      <c r="D368" s="6"/>
      <c r="E368" s="5"/>
      <c r="F368" s="5"/>
      <c r="G368" s="5"/>
      <c r="H368" s="6"/>
      <c r="I368" s="8"/>
      <c r="J368" s="8"/>
      <c r="K368" s="9"/>
      <c r="L368" s="10"/>
      <c r="M368" s="7"/>
      <c r="N368" s="7"/>
    </row>
    <row r="369" spans="2:14">
      <c r="B369" s="5"/>
      <c r="C369" s="6"/>
      <c r="D369" s="6"/>
      <c r="E369" s="5"/>
      <c r="F369" s="5"/>
      <c r="G369" s="5"/>
      <c r="H369" s="6"/>
      <c r="I369" s="8"/>
      <c r="J369" s="8"/>
      <c r="K369" s="9"/>
      <c r="L369" s="10"/>
      <c r="M369" s="7"/>
      <c r="N369" s="7"/>
    </row>
  </sheetData>
  <autoFilter ref="A3:GC303" xr:uid="{00000000-0001-0000-0000-000000000000}">
    <filterColumn colId="8">
      <filters>
        <filter val="4,90"/>
      </filters>
    </filterColumn>
  </autoFilter>
  <conditionalFormatting sqref="E4:E369">
    <cfRule type="cellIs" dxfId="4" priority="2" stopIfTrue="1" operator="equal">
      <formula>"AGENCIES"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X-s EU</vt:lpstr>
    </vt:vector>
  </TitlesOfParts>
  <Company>Barclays Capital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Hagemans</dc:creator>
  <cp:lastModifiedBy>Microsoft Office User</cp:lastModifiedBy>
  <cp:lastPrinted>2014-03-03T13:12:21Z</cp:lastPrinted>
  <dcterms:created xsi:type="dcterms:W3CDTF">2010-05-07T14:51:18Z</dcterms:created>
  <dcterms:modified xsi:type="dcterms:W3CDTF">2023-05-09T10:48:06Z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  <property fmtid="{D5CDD505-2E9C-101B-9397-08002B2CF9AE}" pid="3" name="_AdHocReviewCycleID">
    <vt:i4>260934121</vt:i4>
  </property>
  <property fmtid="{D5CDD505-2E9C-101B-9397-08002B2CF9AE}" pid="4" name="_NewReviewCycle">
    <vt:lpwstr/>
  </property>
  <property fmtid="{D5CDD505-2E9C-101B-9397-08002B2CF9AE}" pid="5" name="_EmailSubject">
    <vt:lpwstr>Candidate assignments / Barclays</vt:lpwstr>
  </property>
  <property fmtid="{D5CDD505-2E9C-101B-9397-08002B2CF9AE}" pid="6" name="_AuthorEmail">
    <vt:lpwstr>zoso.davies@barclays.com</vt:lpwstr>
  </property>
  <property fmtid="{D5CDD505-2E9C-101B-9397-08002B2CF9AE}" pid="7" name="_AuthorEmailDisplayName">
    <vt:lpwstr>Davies, Zoso: Research (LDN)</vt:lpwstr>
  </property>
</Properties>
</file>