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Folha1" sheetId="1" r:id="rId1"/>
    <sheet name="Folha2" sheetId="2" r:id="rId2"/>
    <sheet name="Folha3" sheetId="3" r:id="rId3"/>
  </sheets>
  <calcPr calcId="152511"/>
</workbook>
</file>

<file path=xl/calcChain.xml><?xml version="1.0" encoding="utf-8"?>
<calcChain xmlns="http://schemas.openxmlformats.org/spreadsheetml/2006/main">
  <c r="E3" i="1" l="1"/>
  <c r="B3" i="1"/>
  <c r="C3" i="1"/>
  <c r="E8" i="3"/>
  <c r="E6" i="3"/>
  <c r="E4" i="3"/>
  <c r="N34" i="3"/>
  <c r="M34" i="3"/>
  <c r="L34" i="3"/>
  <c r="N4" i="3"/>
  <c r="K4" i="3"/>
  <c r="I36" i="3"/>
  <c r="J4" i="3"/>
  <c r="I4" i="3"/>
  <c r="I19" i="3"/>
  <c r="I18" i="3"/>
  <c r="H20" i="3"/>
  <c r="B8" i="3"/>
  <c r="B5" i="3"/>
  <c r="B6" i="3"/>
  <c r="I35" i="3"/>
  <c r="I34" i="3"/>
  <c r="B7" i="3"/>
  <c r="H19" i="3"/>
  <c r="H18" i="3"/>
  <c r="H4" i="3"/>
  <c r="B4" i="3"/>
  <c r="A3" i="1"/>
</calcChain>
</file>

<file path=xl/sharedStrings.xml><?xml version="1.0" encoding="utf-8"?>
<sst xmlns="http://schemas.openxmlformats.org/spreadsheetml/2006/main" count="63" uniqueCount="43">
  <si>
    <t>clientes</t>
  </si>
  <si>
    <t>deposito</t>
  </si>
  <si>
    <t>levantamento</t>
  </si>
  <si>
    <t>credito</t>
  </si>
  <si>
    <t>saldo</t>
  </si>
  <si>
    <t>operador</t>
  </si>
  <si>
    <t>Banco Softs ELL</t>
  </si>
  <si>
    <t>Eduardo Lupossa</t>
  </si>
  <si>
    <t xml:space="preserve"> número de indetificação</t>
  </si>
  <si>
    <t>profissão</t>
  </si>
  <si>
    <t>empresa</t>
  </si>
  <si>
    <t>telefone</t>
  </si>
  <si>
    <t>email</t>
  </si>
  <si>
    <t>endereço</t>
  </si>
  <si>
    <t>Informático</t>
  </si>
  <si>
    <t>Eduardo Soft 3</t>
  </si>
  <si>
    <t>eduardolupossa@gmail.com</t>
  </si>
  <si>
    <t>Mateus João Soja</t>
  </si>
  <si>
    <t>Empresario</t>
  </si>
  <si>
    <t>Energias Renovais</t>
  </si>
  <si>
    <t>mateusjoãosoja@gmail.com</t>
  </si>
  <si>
    <t>937-700-591</t>
  </si>
  <si>
    <t>934-867-970</t>
  </si>
  <si>
    <t>Caixa</t>
  </si>
  <si>
    <t>cliente</t>
  </si>
  <si>
    <t>data</t>
  </si>
  <si>
    <t>Banco Softs  ELL</t>
  </si>
  <si>
    <t>gerenciador do caxa</t>
  </si>
  <si>
    <t>total do valor do imposto</t>
  </si>
  <si>
    <t>Calculardora do caixa</t>
  </si>
  <si>
    <t>número da operação feita no caixa</t>
  </si>
  <si>
    <t>valor do imposto do deposito</t>
  </si>
  <si>
    <t>valor do imposto do levantamento</t>
  </si>
  <si>
    <t>imposto  do deposito %</t>
  </si>
  <si>
    <t xml:space="preserve">Operações do Banco Softs ELL </t>
  </si>
  <si>
    <t>imposto do imóvel %</t>
  </si>
  <si>
    <t>valor do imóvel</t>
  </si>
  <si>
    <t>valor total do iva</t>
  </si>
  <si>
    <t>valor total do imóvel</t>
  </si>
  <si>
    <t>valor total das operações</t>
  </si>
  <si>
    <t>imposto do levantamento %</t>
  </si>
  <si>
    <t>Carlas Dos Snatos</t>
  </si>
  <si>
    <t>perfil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</si>
</sst>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\ [$AOA];[Red]#,##0.00\ [$AOA]"/>
    <numFmt numFmtId="166" formatCode="#,##0.00\ [$AOA]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0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b/>
      <sz val="1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14" fontId="0" fillId="12" borderId="2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1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166" fontId="0" fillId="11" borderId="1" xfId="0" applyNumberFormat="1" applyFill="1" applyBorder="1" applyAlignment="1">
      <alignment horizontal="center" vertical="center"/>
    </xf>
    <xf numFmtId="166" fontId="0" fillId="19" borderId="1" xfId="0" applyNumberFormat="1" applyFill="1" applyBorder="1" applyAlignment="1">
      <alignment horizontal="center" vertical="center"/>
    </xf>
    <xf numFmtId="166" fontId="0" fillId="20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17" borderId="0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ateusjo&#227;osoja@gmail.com" TargetMode="External"/><Relationship Id="rId1" Type="http://schemas.openxmlformats.org/officeDocument/2006/relationships/hyperlink" Target="mailto:eduardoluposs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3" sqref="D3"/>
    </sheetView>
  </sheetViews>
  <sheetFormatPr defaultRowHeight="15" x14ac:dyDescent="0.25"/>
  <cols>
    <col min="1" max="5" width="25.7109375" customWidth="1"/>
  </cols>
  <sheetData>
    <row r="1" spans="1:5" ht="50.1" customHeight="1" x14ac:dyDescent="0.25">
      <c r="A1" s="42" t="s">
        <v>6</v>
      </c>
      <c r="B1" s="42"/>
      <c r="C1" s="42"/>
      <c r="D1" s="42"/>
      <c r="E1" s="42"/>
    </row>
    <row r="2" spans="1:5" ht="18.75" x14ac:dyDescent="0.25">
      <c r="A2" s="58" t="s">
        <v>0</v>
      </c>
      <c r="B2" s="60" t="s">
        <v>1</v>
      </c>
      <c r="C2" s="61" t="s">
        <v>2</v>
      </c>
      <c r="D2" s="52" t="s">
        <v>3</v>
      </c>
      <c r="E2" s="62" t="s">
        <v>4</v>
      </c>
    </row>
    <row r="3" spans="1:5" x14ac:dyDescent="0.25">
      <c r="A3" s="59" t="str">
        <f>Folha2!A3</f>
        <v>Eduardo Lupossa</v>
      </c>
      <c r="B3" s="63">
        <f>Folha3!I4</f>
        <v>299119528266.78571</v>
      </c>
      <c r="C3" s="65">
        <f>Folha3!J4</f>
        <v>167802623.28571427</v>
      </c>
      <c r="D3" s="66"/>
      <c r="E3" s="64">
        <f>Folha3!K4</f>
        <v>1186823094313.3333</v>
      </c>
    </row>
    <row r="4" spans="1:5" x14ac:dyDescent="0.25">
      <c r="A4" s="59"/>
      <c r="B4" s="63"/>
      <c r="C4" s="65"/>
      <c r="D4" s="66"/>
      <c r="E4" s="64"/>
    </row>
    <row r="5" spans="1:5" x14ac:dyDescent="0.25">
      <c r="A5" s="59"/>
      <c r="B5" s="63"/>
      <c r="C5" s="65"/>
      <c r="D5" s="66"/>
      <c r="E5" s="64"/>
    </row>
    <row r="6" spans="1:5" x14ac:dyDescent="0.25">
      <c r="A6" s="59"/>
      <c r="B6" s="63"/>
      <c r="C6" s="65"/>
      <c r="D6" s="66"/>
      <c r="E6" s="64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4" sqref="A4"/>
    </sheetView>
  </sheetViews>
  <sheetFormatPr defaultRowHeight="15" x14ac:dyDescent="0.25"/>
  <cols>
    <col min="1" max="7" width="35.7109375" style="1" customWidth="1"/>
  </cols>
  <sheetData>
    <row r="1" spans="1:7" ht="50.1" customHeight="1" x14ac:dyDescent="0.25">
      <c r="A1" s="42" t="s">
        <v>6</v>
      </c>
      <c r="B1" s="42"/>
      <c r="C1" s="42"/>
      <c r="D1" s="42"/>
      <c r="E1" s="42"/>
      <c r="F1" s="42"/>
      <c r="G1" s="42"/>
    </row>
    <row r="2" spans="1:7" s="57" customFormat="1" ht="18.75" x14ac:dyDescent="0.25">
      <c r="A2" s="10" t="s">
        <v>42</v>
      </c>
      <c r="B2" s="53" t="s">
        <v>8</v>
      </c>
      <c r="C2" s="54" t="s">
        <v>9</v>
      </c>
      <c r="D2" s="55" t="s">
        <v>10</v>
      </c>
      <c r="E2" s="56" t="s">
        <v>11</v>
      </c>
      <c r="F2" s="4" t="s">
        <v>12</v>
      </c>
      <c r="G2" s="4" t="s">
        <v>13</v>
      </c>
    </row>
    <row r="3" spans="1:7" x14ac:dyDescent="0.25">
      <c r="A3" s="47" t="s">
        <v>7</v>
      </c>
      <c r="B3" s="48"/>
      <c r="C3" s="49" t="s">
        <v>14</v>
      </c>
      <c r="D3" s="50" t="s">
        <v>15</v>
      </c>
      <c r="E3" s="51" t="s">
        <v>21</v>
      </c>
      <c r="F3" s="46" t="s">
        <v>16</v>
      </c>
      <c r="G3" s="45"/>
    </row>
    <row r="4" spans="1:7" x14ac:dyDescent="0.25">
      <c r="A4" s="47" t="s">
        <v>17</v>
      </c>
      <c r="B4" s="48"/>
      <c r="C4" s="49" t="s">
        <v>18</v>
      </c>
      <c r="D4" s="50" t="s">
        <v>19</v>
      </c>
      <c r="E4" s="51" t="s">
        <v>22</v>
      </c>
      <c r="F4" s="46" t="s">
        <v>20</v>
      </c>
      <c r="G4" s="45"/>
    </row>
    <row r="5" spans="1:7" x14ac:dyDescent="0.25">
      <c r="A5" s="47"/>
      <c r="B5" s="48"/>
      <c r="C5" s="49"/>
      <c r="D5" s="50"/>
      <c r="E5" s="51"/>
      <c r="F5" s="45"/>
      <c r="G5" s="45"/>
    </row>
    <row r="6" spans="1:7" x14ac:dyDescent="0.25">
      <c r="A6" s="47"/>
      <c r="B6" s="48"/>
      <c r="C6" s="49"/>
      <c r="D6" s="50"/>
      <c r="E6" s="51"/>
      <c r="F6" s="45"/>
      <c r="G6" s="45"/>
    </row>
  </sheetData>
  <mergeCells count="1">
    <mergeCell ref="A1:G1"/>
  </mergeCells>
  <hyperlinks>
    <hyperlink ref="F3" r:id="rId1"/>
    <hyperlink ref="F4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H22" workbookViewId="0">
      <selection activeCell="M11" sqref="M11"/>
    </sheetView>
  </sheetViews>
  <sheetFormatPr defaultRowHeight="15" x14ac:dyDescent="0.25"/>
  <cols>
    <col min="1" max="6" width="25.7109375" style="2" customWidth="1"/>
    <col min="7" max="7" width="45.85546875" style="2" customWidth="1"/>
    <col min="8" max="8" width="37.85546875" style="2" customWidth="1"/>
    <col min="9" max="9" width="42.85546875" style="2" customWidth="1"/>
    <col min="10" max="11" width="25.7109375" style="2" customWidth="1"/>
    <col min="12" max="12" width="36.85546875" style="2" customWidth="1"/>
    <col min="13" max="13" width="37.5703125" style="2" customWidth="1"/>
    <col min="14" max="14" width="35" style="2" customWidth="1"/>
  </cols>
  <sheetData>
    <row r="1" spans="1:14" ht="50.1" customHeight="1" x14ac:dyDescent="0.25">
      <c r="A1" s="43" t="s">
        <v>26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4" ht="50.1" customHeight="1" x14ac:dyDescent="0.25">
      <c r="A2" s="3" t="s">
        <v>23</v>
      </c>
      <c r="B2" s="3"/>
      <c r="C2" s="3"/>
      <c r="D2" s="3"/>
      <c r="E2" s="3"/>
      <c r="F2" s="3"/>
      <c r="G2" s="26" t="s">
        <v>27</v>
      </c>
      <c r="H2" s="26"/>
      <c r="I2" s="26"/>
      <c r="J2" s="26"/>
      <c r="K2" s="26"/>
      <c r="L2" s="26"/>
      <c r="M2" s="26"/>
      <c r="N2" s="26"/>
    </row>
    <row r="3" spans="1:14" ht="18.75" x14ac:dyDescent="0.25">
      <c r="A3" s="8" t="s">
        <v>5</v>
      </c>
      <c r="B3" s="11" t="s">
        <v>24</v>
      </c>
      <c r="C3" s="15" t="s">
        <v>1</v>
      </c>
      <c r="D3" s="17" t="s">
        <v>2</v>
      </c>
      <c r="E3" s="6" t="s">
        <v>4</v>
      </c>
      <c r="F3" s="23" t="s">
        <v>25</v>
      </c>
      <c r="G3" s="4" t="s">
        <v>25</v>
      </c>
      <c r="H3" s="4" t="s">
        <v>24</v>
      </c>
      <c r="I3" s="4" t="s">
        <v>1</v>
      </c>
      <c r="J3" s="4" t="s">
        <v>2</v>
      </c>
      <c r="K3" s="4" t="s">
        <v>4</v>
      </c>
      <c r="L3" s="19" t="s">
        <v>33</v>
      </c>
      <c r="M3" s="19" t="s">
        <v>40</v>
      </c>
      <c r="N3" s="13" t="s">
        <v>28</v>
      </c>
    </row>
    <row r="4" spans="1:14" x14ac:dyDescent="0.25">
      <c r="A4" s="9" t="s">
        <v>41</v>
      </c>
      <c r="B4" s="12" t="str">
        <f>Folha1!A3</f>
        <v>Eduardo Lupossa</v>
      </c>
      <c r="C4" s="21">
        <v>10000000</v>
      </c>
      <c r="D4" s="22">
        <v>0</v>
      </c>
      <c r="E4" s="41">
        <f>C4-I34</f>
        <v>6666666.666666666</v>
      </c>
      <c r="F4" s="24">
        <v>44632</v>
      </c>
      <c r="G4" s="5">
        <v>2022</v>
      </c>
      <c r="H4" s="5" t="str">
        <f>Folha1!A3</f>
        <v>Eduardo Lupossa</v>
      </c>
      <c r="I4" s="28">
        <f>C4+C6+H20</f>
        <v>299119528266.78571</v>
      </c>
      <c r="J4" s="39">
        <f>I18+I19</f>
        <v>167802623.28571427</v>
      </c>
      <c r="K4" s="28">
        <f>C4+C6+C8-I34+I35+I36</f>
        <v>1186823094313.3333</v>
      </c>
      <c r="L4" s="29">
        <v>14</v>
      </c>
      <c r="M4" s="20">
        <v>14</v>
      </c>
      <c r="N4" s="40">
        <f>H18+H19+H20+I18+I19</f>
        <v>63747968390.071426</v>
      </c>
    </row>
    <row r="5" spans="1:14" x14ac:dyDescent="0.25">
      <c r="A5" s="9" t="s">
        <v>41</v>
      </c>
      <c r="B5" s="12" t="str">
        <f>Folha1!A3</f>
        <v>Eduardo Lupossa</v>
      </c>
      <c r="C5" s="21">
        <v>0</v>
      </c>
      <c r="D5" s="22">
        <v>3000000</v>
      </c>
      <c r="E5" s="41">
        <v>0</v>
      </c>
      <c r="F5" s="24">
        <v>44573</v>
      </c>
      <c r="G5" s="5">
        <v>2022</v>
      </c>
      <c r="H5" s="5"/>
      <c r="I5" s="5"/>
      <c r="J5" s="5"/>
      <c r="K5" s="5"/>
      <c r="L5" s="29">
        <v>14</v>
      </c>
      <c r="M5" s="20">
        <v>14</v>
      </c>
      <c r="N5" s="14"/>
    </row>
    <row r="6" spans="1:14" x14ac:dyDescent="0.25">
      <c r="A6" s="9" t="s">
        <v>41</v>
      </c>
      <c r="B6" s="12" t="str">
        <f>Folha1!A3</f>
        <v>Eduardo Lupossa</v>
      </c>
      <c r="C6" s="21">
        <v>253647775000</v>
      </c>
      <c r="D6" s="22">
        <v>0</v>
      </c>
      <c r="E6" s="41">
        <f>C6-I35</f>
        <v>169098516666.66669</v>
      </c>
      <c r="F6" s="24">
        <v>44663</v>
      </c>
      <c r="G6" s="5">
        <v>2022</v>
      </c>
      <c r="H6" s="5"/>
      <c r="I6" s="5"/>
      <c r="J6" s="5"/>
      <c r="K6" s="5"/>
      <c r="L6" s="29">
        <v>14</v>
      </c>
      <c r="M6" s="20">
        <v>14</v>
      </c>
      <c r="N6" s="14"/>
    </row>
    <row r="7" spans="1:14" x14ac:dyDescent="0.25">
      <c r="A7" s="9" t="s">
        <v>41</v>
      </c>
      <c r="B7" s="12" t="str">
        <f>Folha1!A3</f>
        <v>Eduardo Lupossa</v>
      </c>
      <c r="C7" s="21"/>
      <c r="D7" s="22">
        <v>2346236726</v>
      </c>
      <c r="E7" s="41">
        <v>0</v>
      </c>
      <c r="F7" s="24">
        <v>44564</v>
      </c>
      <c r="G7" s="5">
        <v>2022</v>
      </c>
      <c r="H7" s="5"/>
      <c r="I7" s="5"/>
      <c r="J7" s="5"/>
      <c r="K7" s="5"/>
      <c r="L7" s="20">
        <v>14</v>
      </c>
      <c r="M7" s="20">
        <v>14</v>
      </c>
      <c r="N7" s="14"/>
    </row>
    <row r="8" spans="1:14" x14ac:dyDescent="0.25">
      <c r="A8" s="9" t="s">
        <v>41</v>
      </c>
      <c r="B8" s="12" t="str">
        <f>Folha1!A3</f>
        <v>Eduardo Lupossa</v>
      </c>
      <c r="C8" s="21">
        <v>636464545735</v>
      </c>
      <c r="D8" s="22">
        <v>0</v>
      </c>
      <c r="E8" s="41">
        <f>C8-I36</f>
        <v>424309697156.66663</v>
      </c>
      <c r="F8" s="24">
        <v>44601</v>
      </c>
      <c r="G8" s="5">
        <v>2022</v>
      </c>
      <c r="H8" s="5"/>
      <c r="I8" s="5"/>
      <c r="J8" s="5"/>
      <c r="K8" s="5"/>
      <c r="L8" s="20">
        <v>14</v>
      </c>
      <c r="M8" s="20">
        <v>14</v>
      </c>
      <c r="N8" s="14"/>
    </row>
    <row r="9" spans="1:14" x14ac:dyDescent="0.25">
      <c r="A9" s="9" t="s">
        <v>41</v>
      </c>
      <c r="B9" s="12"/>
      <c r="C9" s="21">
        <v>4356543657</v>
      </c>
      <c r="D9" s="22">
        <v>0</v>
      </c>
      <c r="E9" s="7"/>
      <c r="F9" s="25"/>
      <c r="G9" s="5">
        <v>2022</v>
      </c>
      <c r="H9" s="5"/>
      <c r="I9" s="5"/>
      <c r="J9" s="5"/>
      <c r="K9" s="5"/>
      <c r="L9" s="20">
        <v>14</v>
      </c>
      <c r="M9" s="20">
        <v>14</v>
      </c>
      <c r="N9" s="14"/>
    </row>
    <row r="10" spans="1:14" x14ac:dyDescent="0.25">
      <c r="A10" s="9" t="s">
        <v>41</v>
      </c>
      <c r="B10" s="12"/>
      <c r="C10" s="21">
        <v>0</v>
      </c>
      <c r="D10" s="22">
        <v>576567564</v>
      </c>
      <c r="E10" s="7"/>
      <c r="F10" s="25"/>
      <c r="G10" s="5">
        <v>2022</v>
      </c>
      <c r="H10" s="5"/>
      <c r="I10" s="5"/>
      <c r="J10" s="5"/>
      <c r="K10" s="5"/>
      <c r="L10" s="20">
        <v>14</v>
      </c>
      <c r="M10" s="20">
        <v>14</v>
      </c>
      <c r="N10" s="14"/>
    </row>
    <row r="11" spans="1:14" x14ac:dyDescent="0.25">
      <c r="A11" s="9" t="s">
        <v>41</v>
      </c>
      <c r="B11" s="12"/>
      <c r="C11" s="21">
        <v>3473457546747</v>
      </c>
      <c r="D11" s="22">
        <v>0</v>
      </c>
      <c r="E11" s="7"/>
      <c r="F11" s="25"/>
      <c r="G11" s="5">
        <v>2022</v>
      </c>
      <c r="H11" s="5"/>
      <c r="I11" s="5"/>
      <c r="J11" s="5"/>
      <c r="K11" s="5"/>
      <c r="L11" s="20">
        <v>14</v>
      </c>
      <c r="M11" s="20">
        <v>14</v>
      </c>
      <c r="N11" s="14"/>
    </row>
    <row r="12" spans="1:14" x14ac:dyDescent="0.25">
      <c r="A12" s="9" t="s">
        <v>41</v>
      </c>
      <c r="B12" s="12"/>
      <c r="C12" s="21">
        <v>0</v>
      </c>
      <c r="D12" s="22">
        <v>4232357980786</v>
      </c>
      <c r="E12" s="7"/>
      <c r="F12" s="25"/>
      <c r="G12" s="5">
        <v>2022</v>
      </c>
      <c r="H12" s="5"/>
      <c r="I12" s="5"/>
      <c r="J12" s="5"/>
      <c r="K12" s="5"/>
      <c r="L12" s="20">
        <v>14</v>
      </c>
      <c r="M12" s="20">
        <v>14</v>
      </c>
      <c r="N12" s="14"/>
    </row>
    <row r="13" spans="1:14" x14ac:dyDescent="0.25">
      <c r="A13" s="9" t="s">
        <v>41</v>
      </c>
      <c r="B13" s="12"/>
      <c r="C13" s="21">
        <v>870676780</v>
      </c>
      <c r="D13" s="22">
        <v>0</v>
      </c>
      <c r="E13" s="7"/>
      <c r="F13" s="25"/>
      <c r="G13" s="5">
        <v>2022</v>
      </c>
      <c r="H13" s="5"/>
      <c r="I13" s="5"/>
      <c r="J13" s="5"/>
      <c r="K13" s="5"/>
      <c r="L13" s="20">
        <v>14</v>
      </c>
      <c r="M13" s="20">
        <v>14</v>
      </c>
      <c r="N13" s="14"/>
    </row>
    <row r="14" spans="1:14" x14ac:dyDescent="0.25">
      <c r="A14" s="9"/>
      <c r="B14" s="12"/>
      <c r="C14" s="16"/>
      <c r="D14" s="18"/>
      <c r="E14" s="7"/>
      <c r="F14" s="25"/>
      <c r="G14" s="5">
        <v>2022</v>
      </c>
      <c r="H14" s="5"/>
      <c r="I14" s="5"/>
      <c r="J14" s="5"/>
      <c r="K14" s="5"/>
      <c r="L14" s="20"/>
      <c r="M14" s="20"/>
      <c r="N14" s="14"/>
    </row>
    <row r="15" spans="1:14" x14ac:dyDescent="0.25">
      <c r="A15" s="9"/>
      <c r="B15" s="12"/>
      <c r="C15" s="16"/>
      <c r="D15" s="18"/>
      <c r="E15" s="7"/>
      <c r="F15" s="25"/>
      <c r="G15" s="5">
        <v>2022</v>
      </c>
      <c r="H15" s="5"/>
      <c r="I15" s="5"/>
      <c r="J15" s="5"/>
      <c r="K15" s="5"/>
      <c r="L15" s="20"/>
      <c r="M15" s="20"/>
      <c r="N15" s="14"/>
    </row>
    <row r="16" spans="1:14" ht="25.5" x14ac:dyDescent="0.25">
      <c r="A16" s="36"/>
      <c r="B16" s="36"/>
      <c r="C16" s="36"/>
      <c r="D16" s="36"/>
      <c r="E16" s="36"/>
      <c r="F16" s="36"/>
      <c r="G16" s="27" t="s">
        <v>29</v>
      </c>
      <c r="H16" s="27"/>
      <c r="I16" s="27"/>
      <c r="J16" s="27"/>
      <c r="K16" s="27"/>
      <c r="L16" s="27"/>
      <c r="M16" s="27"/>
      <c r="N16" s="27"/>
    </row>
    <row r="17" spans="1:14" s="70" customFormat="1" ht="18.75" x14ac:dyDescent="0.3">
      <c r="A17" s="67"/>
      <c r="B17" s="67"/>
      <c r="C17" s="67"/>
      <c r="D17" s="67"/>
      <c r="E17" s="67"/>
      <c r="F17" s="67"/>
      <c r="G17" s="4" t="s">
        <v>30</v>
      </c>
      <c r="H17" s="4" t="s">
        <v>31</v>
      </c>
      <c r="I17" s="4" t="s">
        <v>32</v>
      </c>
      <c r="J17" s="68"/>
      <c r="K17" s="68"/>
      <c r="L17" s="68"/>
      <c r="M17" s="69"/>
      <c r="N17" s="68"/>
    </row>
    <row r="18" spans="1:14" x14ac:dyDescent="0.25">
      <c r="A18" s="36"/>
      <c r="B18" s="36"/>
      <c r="C18" s="36"/>
      <c r="D18" s="36"/>
      <c r="E18" s="36"/>
      <c r="F18" s="36"/>
      <c r="G18" s="5">
        <v>0</v>
      </c>
      <c r="H18" s="28">
        <f>C4/L4</f>
        <v>714285.71428571432</v>
      </c>
      <c r="I18" s="38">
        <f>D5/M4</f>
        <v>214285.71428571429</v>
      </c>
      <c r="J18" s="33"/>
      <c r="K18" s="33"/>
      <c r="L18" s="33"/>
      <c r="M18" s="33"/>
      <c r="N18" s="32"/>
    </row>
    <row r="19" spans="1:14" x14ac:dyDescent="0.25">
      <c r="A19" s="36"/>
      <c r="B19" s="36"/>
      <c r="C19" s="36"/>
      <c r="D19" s="36"/>
      <c r="E19" s="36"/>
      <c r="F19" s="36"/>
      <c r="G19" s="5">
        <v>1</v>
      </c>
      <c r="H19" s="28">
        <f>C6/L6</f>
        <v>18117698214.285713</v>
      </c>
      <c r="I19" s="38">
        <f>D7/M5</f>
        <v>167588337.57142857</v>
      </c>
      <c r="J19" s="33"/>
      <c r="K19" s="33"/>
      <c r="L19" s="33"/>
      <c r="M19" s="33"/>
      <c r="N19" s="32"/>
    </row>
    <row r="20" spans="1:14" x14ac:dyDescent="0.25">
      <c r="A20" s="36"/>
      <c r="B20" s="36"/>
      <c r="C20" s="36"/>
      <c r="D20" s="36"/>
      <c r="E20" s="36"/>
      <c r="F20" s="36"/>
      <c r="G20" s="5">
        <v>2</v>
      </c>
      <c r="H20" s="28">
        <f>C8/L6</f>
        <v>45461753266.785713</v>
      </c>
      <c r="I20" s="30"/>
      <c r="J20" s="33"/>
      <c r="K20" s="33"/>
      <c r="L20" s="33"/>
      <c r="M20" s="33"/>
      <c r="N20" s="32"/>
    </row>
    <row r="21" spans="1:14" x14ac:dyDescent="0.25">
      <c r="A21" s="36"/>
      <c r="B21" s="36"/>
      <c r="C21" s="36"/>
      <c r="D21" s="36"/>
      <c r="E21" s="36"/>
      <c r="F21" s="36"/>
      <c r="G21" s="5">
        <v>3</v>
      </c>
      <c r="H21" s="5"/>
      <c r="I21" s="30"/>
      <c r="J21" s="33"/>
      <c r="K21" s="33"/>
      <c r="L21" s="33"/>
      <c r="M21" s="33"/>
      <c r="N21" s="32"/>
    </row>
    <row r="22" spans="1:14" x14ac:dyDescent="0.25">
      <c r="A22" s="36"/>
      <c r="B22" s="36"/>
      <c r="C22" s="36"/>
      <c r="D22" s="36"/>
      <c r="E22" s="36"/>
      <c r="F22" s="36"/>
      <c r="G22" s="5">
        <v>4</v>
      </c>
      <c r="H22" s="5"/>
      <c r="I22" s="30"/>
      <c r="J22" s="33"/>
      <c r="K22" s="33"/>
      <c r="L22" s="33"/>
      <c r="M22" s="33"/>
      <c r="N22" s="32"/>
    </row>
    <row r="23" spans="1:14" x14ac:dyDescent="0.25">
      <c r="A23" s="36"/>
      <c r="B23" s="36"/>
      <c r="C23" s="36"/>
      <c r="D23" s="36"/>
      <c r="E23" s="36"/>
      <c r="F23" s="36"/>
      <c r="G23" s="5">
        <v>5</v>
      </c>
      <c r="H23" s="5"/>
      <c r="I23" s="30"/>
      <c r="J23" s="33"/>
      <c r="K23" s="33"/>
      <c r="L23" s="33"/>
      <c r="M23" s="33"/>
      <c r="N23" s="32"/>
    </row>
    <row r="24" spans="1:14" x14ac:dyDescent="0.25">
      <c r="A24" s="36"/>
      <c r="B24" s="36"/>
      <c r="C24" s="36"/>
      <c r="D24" s="36"/>
      <c r="E24" s="36"/>
      <c r="F24" s="36"/>
      <c r="G24" s="5">
        <v>6</v>
      </c>
      <c r="H24" s="5"/>
      <c r="I24" s="30"/>
      <c r="J24" s="33"/>
      <c r="K24" s="33"/>
      <c r="L24" s="33"/>
      <c r="M24" s="33"/>
      <c r="N24" s="32"/>
    </row>
    <row r="25" spans="1:14" x14ac:dyDescent="0.25">
      <c r="A25" s="36"/>
      <c r="B25" s="36"/>
      <c r="C25" s="36"/>
      <c r="D25" s="36"/>
      <c r="E25" s="36"/>
      <c r="F25" s="36"/>
      <c r="G25" s="5">
        <v>7</v>
      </c>
      <c r="H25" s="5"/>
      <c r="I25" s="30"/>
      <c r="J25" s="33"/>
      <c r="K25" s="33"/>
      <c r="L25" s="33"/>
      <c r="M25" s="33"/>
      <c r="N25" s="32"/>
    </row>
    <row r="26" spans="1:14" x14ac:dyDescent="0.25">
      <c r="A26" s="36"/>
      <c r="B26" s="36"/>
      <c r="C26" s="36"/>
      <c r="D26" s="36"/>
      <c r="E26" s="36"/>
      <c r="F26" s="36"/>
      <c r="G26" s="5">
        <v>8</v>
      </c>
      <c r="H26" s="5"/>
      <c r="I26" s="30"/>
      <c r="J26" s="33"/>
      <c r="K26" s="33"/>
      <c r="L26" s="33"/>
      <c r="M26" s="33"/>
      <c r="N26" s="32"/>
    </row>
    <row r="27" spans="1:14" x14ac:dyDescent="0.25">
      <c r="A27" s="36"/>
      <c r="B27" s="36"/>
      <c r="C27" s="36"/>
      <c r="D27" s="36"/>
      <c r="E27" s="36"/>
      <c r="F27" s="36"/>
      <c r="G27" s="5">
        <v>9</v>
      </c>
      <c r="H27" s="5"/>
      <c r="I27" s="30"/>
      <c r="J27" s="33"/>
      <c r="K27" s="33"/>
      <c r="L27" s="33"/>
      <c r="M27" s="33"/>
      <c r="N27" s="32"/>
    </row>
    <row r="28" spans="1:14" x14ac:dyDescent="0.25">
      <c r="A28" s="36"/>
      <c r="B28" s="36"/>
      <c r="C28" s="36"/>
      <c r="D28" s="36"/>
      <c r="E28" s="36"/>
      <c r="F28" s="36"/>
      <c r="G28" s="5"/>
      <c r="H28" s="5"/>
      <c r="I28" s="30"/>
      <c r="J28" s="33"/>
      <c r="K28" s="33"/>
      <c r="L28" s="33"/>
      <c r="M28" s="33"/>
      <c r="N28" s="32"/>
    </row>
    <row r="29" spans="1:14" x14ac:dyDescent="0.25">
      <c r="A29" s="36"/>
      <c r="B29" s="36"/>
      <c r="C29" s="36"/>
      <c r="D29" s="36"/>
      <c r="E29" s="36"/>
      <c r="F29" s="36"/>
      <c r="G29" s="5"/>
      <c r="H29" s="5"/>
      <c r="I29" s="30"/>
      <c r="J29" s="33"/>
      <c r="K29" s="33"/>
      <c r="L29" s="33"/>
      <c r="M29" s="33"/>
      <c r="N29" s="32"/>
    </row>
    <row r="30" spans="1:14" x14ac:dyDescent="0.25">
      <c r="A30" s="36"/>
      <c r="B30" s="36"/>
      <c r="C30" s="36"/>
      <c r="D30" s="36"/>
      <c r="E30" s="36"/>
      <c r="F30" s="36"/>
      <c r="G30" s="5"/>
      <c r="H30" s="5"/>
      <c r="I30" s="30"/>
      <c r="J30" s="33"/>
      <c r="K30" s="33"/>
      <c r="L30" s="33"/>
      <c r="M30" s="33"/>
      <c r="N30" s="32"/>
    </row>
    <row r="31" spans="1:14" x14ac:dyDescent="0.25">
      <c r="A31" s="36"/>
      <c r="B31" s="36"/>
      <c r="C31" s="36"/>
      <c r="D31" s="36"/>
      <c r="E31" s="36"/>
      <c r="F31" s="36"/>
      <c r="G31" s="5"/>
      <c r="H31" s="5"/>
      <c r="I31" s="5"/>
      <c r="J31" s="32"/>
      <c r="K31" s="32"/>
      <c r="L31" s="32"/>
      <c r="M31" s="34"/>
      <c r="N31" s="32"/>
    </row>
    <row r="32" spans="1:14" ht="25.5" x14ac:dyDescent="0.25">
      <c r="A32" s="36"/>
      <c r="B32" s="36"/>
      <c r="C32" s="36"/>
      <c r="D32" s="36"/>
      <c r="E32" s="36"/>
      <c r="F32" s="36"/>
      <c r="G32" s="35" t="s">
        <v>34</v>
      </c>
      <c r="H32" s="35"/>
      <c r="I32" s="35"/>
      <c r="J32" s="35"/>
      <c r="K32" s="35"/>
      <c r="L32" s="35"/>
      <c r="M32" s="35"/>
      <c r="N32" s="35"/>
    </row>
    <row r="33" spans="1:14" s="70" customFormat="1" ht="18.75" x14ac:dyDescent="0.3">
      <c r="A33" s="67"/>
      <c r="B33" s="67"/>
      <c r="C33" s="67"/>
      <c r="D33" s="67"/>
      <c r="E33" s="67"/>
      <c r="F33" s="67"/>
      <c r="G33" s="71" t="s">
        <v>30</v>
      </c>
      <c r="H33" s="71" t="s">
        <v>35</v>
      </c>
      <c r="I33" s="72" t="s">
        <v>36</v>
      </c>
      <c r="J33" s="73"/>
      <c r="K33" s="74" t="s">
        <v>25</v>
      </c>
      <c r="L33" s="71" t="s">
        <v>37</v>
      </c>
      <c r="M33" s="71" t="s">
        <v>38</v>
      </c>
      <c r="N33" s="71" t="s">
        <v>39</v>
      </c>
    </row>
    <row r="34" spans="1:14" x14ac:dyDescent="0.25">
      <c r="A34" s="36"/>
      <c r="B34" s="36"/>
      <c r="C34" s="36"/>
      <c r="D34" s="36"/>
      <c r="E34" s="36"/>
      <c r="F34" s="36"/>
      <c r="G34" s="5">
        <v>0</v>
      </c>
      <c r="H34" s="5">
        <v>3</v>
      </c>
      <c r="I34" s="37">
        <f>C4/H34</f>
        <v>3333333.3333333335</v>
      </c>
      <c r="J34" s="33"/>
      <c r="K34" s="31">
        <v>2022</v>
      </c>
      <c r="L34" s="28">
        <f>N4+N5</f>
        <v>63747968390.071426</v>
      </c>
      <c r="M34" s="28">
        <f>I34+I35+I36+I37+I38+I39-L34</f>
        <v>232959471854.92859</v>
      </c>
      <c r="N34" s="28">
        <f>C4+C6+C8+C9+C11+C13+C12+C10+C7+D6+D5+C5+D7+D4+D8+D9+D10+D11+D12+D13</f>
        <v>8604090872995</v>
      </c>
    </row>
    <row r="35" spans="1:14" x14ac:dyDescent="0.25">
      <c r="A35" s="36"/>
      <c r="B35" s="36"/>
      <c r="C35" s="36"/>
      <c r="D35" s="36"/>
      <c r="E35" s="36"/>
      <c r="F35" s="36"/>
      <c r="G35" s="5">
        <v>1</v>
      </c>
      <c r="H35" s="5">
        <v>3</v>
      </c>
      <c r="I35" s="37">
        <f>C6/H35</f>
        <v>84549258333.333328</v>
      </c>
      <c r="J35" s="33"/>
      <c r="K35" s="31">
        <v>2023</v>
      </c>
      <c r="L35" s="5"/>
      <c r="M35" s="5"/>
      <c r="N35" s="5"/>
    </row>
    <row r="36" spans="1:14" x14ac:dyDescent="0.25">
      <c r="A36" s="36"/>
      <c r="B36" s="36"/>
      <c r="C36" s="36"/>
      <c r="D36" s="36"/>
      <c r="E36" s="36"/>
      <c r="F36" s="36"/>
      <c r="G36" s="5">
        <v>2</v>
      </c>
      <c r="H36" s="5">
        <v>3</v>
      </c>
      <c r="I36" s="37">
        <f>C8/H36</f>
        <v>212154848578.33334</v>
      </c>
      <c r="J36" s="33"/>
      <c r="K36" s="31">
        <v>2024</v>
      </c>
      <c r="L36" s="5"/>
      <c r="M36" s="5"/>
      <c r="N36" s="5"/>
    </row>
    <row r="37" spans="1:14" x14ac:dyDescent="0.25">
      <c r="A37" s="36"/>
      <c r="B37" s="36"/>
      <c r="C37" s="36"/>
      <c r="D37" s="36"/>
      <c r="E37" s="36"/>
      <c r="F37" s="36"/>
      <c r="G37" s="5">
        <v>3</v>
      </c>
      <c r="H37" s="5">
        <v>3</v>
      </c>
      <c r="I37" s="30"/>
      <c r="J37" s="33"/>
      <c r="K37" s="31">
        <v>2025</v>
      </c>
      <c r="L37" s="5"/>
      <c r="M37" s="5"/>
      <c r="N37" s="5"/>
    </row>
    <row r="38" spans="1:14" x14ac:dyDescent="0.25">
      <c r="A38" s="36"/>
      <c r="B38" s="36"/>
      <c r="C38" s="36"/>
      <c r="D38" s="36"/>
      <c r="E38" s="36"/>
      <c r="F38" s="36"/>
      <c r="G38" s="5">
        <v>4</v>
      </c>
      <c r="H38" s="5">
        <v>3</v>
      </c>
      <c r="I38" s="30"/>
      <c r="J38" s="33"/>
      <c r="K38" s="31">
        <v>2026</v>
      </c>
      <c r="L38" s="5"/>
      <c r="M38" s="5"/>
      <c r="N38" s="5"/>
    </row>
    <row r="39" spans="1:14" x14ac:dyDescent="0.25">
      <c r="A39" s="36"/>
      <c r="B39" s="36"/>
      <c r="C39" s="36"/>
      <c r="D39" s="36"/>
      <c r="E39" s="36"/>
      <c r="F39" s="36"/>
      <c r="G39" s="5">
        <v>5</v>
      </c>
      <c r="H39" s="5">
        <v>3</v>
      </c>
      <c r="I39" s="30"/>
      <c r="J39" s="33"/>
      <c r="K39" s="31">
        <v>2027</v>
      </c>
      <c r="L39" s="5"/>
      <c r="M39" s="5"/>
      <c r="N39" s="5"/>
    </row>
    <row r="40" spans="1:14" x14ac:dyDescent="0.25">
      <c r="A40" s="36"/>
      <c r="B40" s="36"/>
      <c r="C40" s="36"/>
      <c r="D40" s="36"/>
      <c r="E40" s="36"/>
      <c r="F40" s="36"/>
      <c r="G40" s="5">
        <v>6</v>
      </c>
      <c r="H40" s="5">
        <v>3</v>
      </c>
      <c r="I40" s="30"/>
      <c r="J40" s="33"/>
      <c r="K40" s="31">
        <v>2028</v>
      </c>
      <c r="L40" s="5"/>
      <c r="M40" s="5"/>
      <c r="N40" s="5"/>
    </row>
    <row r="41" spans="1:14" x14ac:dyDescent="0.25">
      <c r="A41" s="36"/>
      <c r="B41" s="36"/>
      <c r="C41" s="36"/>
      <c r="D41" s="36"/>
      <c r="E41" s="36"/>
      <c r="F41" s="36"/>
      <c r="G41" s="5">
        <v>7</v>
      </c>
      <c r="H41" s="5">
        <v>3</v>
      </c>
      <c r="I41" s="30"/>
      <c r="J41" s="33"/>
      <c r="K41" s="31">
        <v>2030</v>
      </c>
      <c r="L41" s="5"/>
      <c r="M41" s="5"/>
      <c r="N41" s="5"/>
    </row>
    <row r="42" spans="1:14" x14ac:dyDescent="0.25">
      <c r="A42" s="36"/>
      <c r="B42" s="36"/>
      <c r="C42" s="36"/>
      <c r="D42" s="36"/>
      <c r="E42" s="36"/>
      <c r="F42" s="36"/>
      <c r="G42" s="5">
        <v>8</v>
      </c>
      <c r="H42" s="5">
        <v>3</v>
      </c>
      <c r="I42" s="30"/>
      <c r="J42" s="33"/>
      <c r="K42" s="31">
        <v>2031</v>
      </c>
      <c r="L42" s="5"/>
      <c r="M42" s="5"/>
      <c r="N42" s="5"/>
    </row>
    <row r="43" spans="1:14" x14ac:dyDescent="0.25">
      <c r="A43" s="36"/>
      <c r="B43" s="36"/>
      <c r="C43" s="36"/>
      <c r="D43" s="36"/>
      <c r="E43" s="36"/>
      <c r="F43" s="36"/>
      <c r="G43" s="5">
        <v>9</v>
      </c>
      <c r="H43" s="5">
        <v>3</v>
      </c>
      <c r="I43" s="30"/>
      <c r="J43" s="33"/>
      <c r="K43" s="31">
        <v>2032</v>
      </c>
      <c r="L43" s="5"/>
      <c r="M43" s="5"/>
      <c r="N43" s="5"/>
    </row>
    <row r="44" spans="1:14" x14ac:dyDescent="0.25">
      <c r="A44" s="36"/>
      <c r="B44" s="36"/>
      <c r="C44" s="36"/>
      <c r="D44" s="36"/>
      <c r="E44" s="36"/>
      <c r="F44" s="36"/>
      <c r="G44" s="5"/>
      <c r="H44" s="5"/>
      <c r="I44" s="30"/>
      <c r="J44" s="33"/>
      <c r="K44" s="31"/>
      <c r="L44" s="5"/>
      <c r="M44" s="5"/>
      <c r="N44" s="5"/>
    </row>
    <row r="45" spans="1:14" x14ac:dyDescent="0.25">
      <c r="A45" s="36"/>
      <c r="B45" s="36"/>
      <c r="C45" s="36"/>
      <c r="D45" s="36"/>
      <c r="E45" s="36"/>
      <c r="F45" s="36"/>
      <c r="G45" s="5"/>
      <c r="H45" s="5"/>
      <c r="I45" s="30"/>
      <c r="J45" s="33"/>
      <c r="K45" s="31"/>
      <c r="L45" s="5"/>
      <c r="M45" s="5"/>
      <c r="N45" s="5"/>
    </row>
    <row r="46" spans="1:14" x14ac:dyDescent="0.25">
      <c r="A46" s="36"/>
      <c r="B46" s="36"/>
      <c r="C46" s="36"/>
      <c r="D46" s="36"/>
      <c r="E46" s="36"/>
      <c r="F46" s="36"/>
      <c r="G46" s="5"/>
      <c r="H46" s="5"/>
      <c r="I46" s="30"/>
      <c r="J46" s="33"/>
      <c r="K46" s="31"/>
      <c r="L46" s="5"/>
      <c r="M46" s="5"/>
      <c r="N46" s="5"/>
    </row>
    <row r="47" spans="1:14" x14ac:dyDescent="0.25">
      <c r="A47" s="36"/>
      <c r="B47" s="36"/>
      <c r="C47" s="36"/>
      <c r="D47" s="36"/>
      <c r="E47" s="36"/>
      <c r="F47" s="36"/>
      <c r="G47" s="5"/>
      <c r="H47" s="5"/>
      <c r="I47" s="30"/>
      <c r="J47" s="33"/>
      <c r="K47" s="31"/>
      <c r="L47" s="5"/>
      <c r="M47" s="5"/>
      <c r="N47" s="5"/>
    </row>
  </sheetData>
  <mergeCells count="5">
    <mergeCell ref="A2:F2"/>
    <mergeCell ref="G2:N2"/>
    <mergeCell ref="G16:N16"/>
    <mergeCell ref="G32:N32"/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2022-04-07T00:12:39Z</dcterms:modified>
</cp:coreProperties>
</file>