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pFox\Desktop\tcc\tcc-clustering-soybean\"/>
    </mc:Choice>
  </mc:AlternateContent>
  <bookViews>
    <workbookView xWindow="480" yWindow="90" windowWidth="16335" windowHeight="10830" firstSheet="1" activeTab="1"/>
  </bookViews>
  <sheets>
    <sheet name="INFORMAÇÕES" sheetId="11" r:id="rId1"/>
    <sheet name="DestaquePorMetrica" sheetId="12" r:id="rId2"/>
    <sheet name="AGNES" sheetId="1" r:id="rId3"/>
    <sheet name="CLARANS" sheetId="2" r:id="rId4"/>
    <sheet name="CURE" sheetId="3" r:id="rId5"/>
    <sheet name="DBSCAN" sheetId="8" r:id="rId6"/>
    <sheet name="FCM" sheetId="4" r:id="rId7"/>
    <sheet name="KMEANS" sheetId="5" r:id="rId8"/>
    <sheet name="KMEDOIDS" sheetId="6" r:id="rId9"/>
    <sheet name="OPTICS" sheetId="9" r:id="rId10"/>
    <sheet name="ROCK" sheetId="10" r:id="rId11"/>
  </sheets>
  <definedNames>
    <definedName name="_xlnm._FilterDatabase" localSheetId="2" hidden="1">AGNES!$A$3:$D$20</definedName>
    <definedName name="_xlnm._FilterDatabase" localSheetId="3" hidden="1">CLARANS!$A$3:$D$20</definedName>
    <definedName name="_xlnm._FilterDatabase" localSheetId="4" hidden="1">CURE!$A$3:$D$20</definedName>
    <definedName name="_xlnm._FilterDatabase" localSheetId="5" hidden="1">DBSCAN!$A$3:$G$20</definedName>
    <definedName name="_xlnm._FilterDatabase" localSheetId="1" hidden="1">DestaquePorMetrica!$O$3:$T$12</definedName>
    <definedName name="_xlnm._FilterDatabase" localSheetId="6" hidden="1">FCM!$A$3:$E$20</definedName>
    <definedName name="_xlnm._FilterDatabase" localSheetId="7" hidden="1">KMEANS!$A$3:$D$20</definedName>
    <definedName name="_xlnm._FilterDatabase" localSheetId="8" hidden="1">KMEDOIDS!$A$3:$E$20</definedName>
    <definedName name="_xlnm._FilterDatabase" localSheetId="9" hidden="1">OPTICS!$A$3:$G$20</definedName>
    <definedName name="_xlnm._FilterDatabase" localSheetId="10" hidden="1">ROCK!$A$3:$F$20</definedName>
  </definedNames>
  <calcPr calcId="162913" calcOnSave="0"/>
</workbook>
</file>

<file path=xl/calcChain.xml><?xml version="1.0" encoding="utf-8"?>
<calcChain xmlns="http://schemas.openxmlformats.org/spreadsheetml/2006/main">
  <c r="C14" i="11" l="1"/>
  <c r="C12" i="11"/>
  <c r="C11" i="11"/>
  <c r="C10" i="11"/>
  <c r="C9" i="11"/>
  <c r="C6" i="11"/>
  <c r="C5" i="11"/>
  <c r="C15" i="11"/>
  <c r="B11" i="10" l="1"/>
  <c r="B5" i="10"/>
  <c r="B6" i="10"/>
  <c r="B7" i="10"/>
  <c r="B8" i="10"/>
  <c r="B9" i="10"/>
  <c r="B10" i="10"/>
  <c r="B12" i="10"/>
  <c r="B13" i="10"/>
  <c r="B14" i="10"/>
  <c r="B15" i="10"/>
  <c r="B16" i="10"/>
  <c r="B17" i="10"/>
  <c r="B18" i="10"/>
  <c r="B19" i="10"/>
  <c r="B20" i="10"/>
  <c r="B4" i="10"/>
</calcChain>
</file>

<file path=xl/sharedStrings.xml><?xml version="1.0" encoding="utf-8"?>
<sst xmlns="http://schemas.openxmlformats.org/spreadsheetml/2006/main" count="332" uniqueCount="90">
  <si>
    <t>descritor</t>
  </si>
  <si>
    <t>fowkes-m</t>
  </si>
  <si>
    <t>davies-b</t>
  </si>
  <si>
    <t>calinski-h</t>
  </si>
  <si>
    <t>BIC</t>
  </si>
  <si>
    <t>CEDD</t>
  </si>
  <si>
    <t>FCTH</t>
  </si>
  <si>
    <t>Gabor</t>
  </si>
  <si>
    <t>GCH</t>
  </si>
  <si>
    <t>Haralick</t>
  </si>
  <si>
    <t>HaralickColor</t>
  </si>
  <si>
    <t>HaralickFull</t>
  </si>
  <si>
    <t>JCD</t>
  </si>
  <si>
    <t>LBP</t>
  </si>
  <si>
    <t>LCH</t>
  </si>
  <si>
    <t>Moments</t>
  </si>
  <si>
    <t>MPO</t>
  </si>
  <si>
    <t>MPOC</t>
  </si>
  <si>
    <t>PHOG</t>
  </si>
  <si>
    <t>ReferenceColorSimilarity</t>
  </si>
  <si>
    <t>Tamura</t>
  </si>
  <si>
    <t>n. grupos</t>
  </si>
  <si>
    <t>eps</t>
  </si>
  <si>
    <t>neig</t>
  </si>
  <si>
    <t>DESCRITOR</t>
  </si>
  <si>
    <t>EPS</t>
  </si>
  <si>
    <t>FOLKES-M</t>
  </si>
  <si>
    <t>DAVIES-B</t>
  </si>
  <si>
    <t>CALINKS-H</t>
  </si>
  <si>
    <t>REF. COL. S.</t>
  </si>
  <si>
    <t>HARALICK C</t>
  </si>
  <si>
    <t>MOMENTS</t>
  </si>
  <si>
    <t>GABOR</t>
  </si>
  <si>
    <t>HARALICK</t>
  </si>
  <si>
    <t>TAMURA</t>
  </si>
  <si>
    <t>HARALICK F</t>
  </si>
  <si>
    <t>Dataset D7 (2ª aquisição site-corrigida)</t>
  </si>
  <si>
    <t>INFORMAÇÕES SOBRE O CONJUNTO EM QUESTÃO</t>
  </si>
  <si>
    <t>METRICAS UTILIZADAS</t>
  </si>
  <si>
    <t>CLASSE</t>
  </si>
  <si>
    <t>DESCRIÇÃO</t>
  </si>
  <si>
    <t>N_AMOSTRAS</t>
  </si>
  <si>
    <t>NOME</t>
  </si>
  <si>
    <t>LIMITES</t>
  </si>
  <si>
    <t>AVALIAÇÃO</t>
  </si>
  <si>
    <t>REFERÊNCIA</t>
  </si>
  <si>
    <t>0XE</t>
  </si>
  <si>
    <t>Porção Externa Perfeita</t>
  </si>
  <si>
    <t>0 a inf</t>
  </si>
  <si>
    <r>
      <t xml:space="preserve">Quanto </t>
    </r>
    <r>
      <rPr>
        <b/>
        <sz val="10"/>
        <rFont val="Arial Unicode MS"/>
        <family val="2"/>
      </rPr>
      <t>menor</t>
    </r>
    <r>
      <rPr>
        <sz val="10"/>
        <color rgb="FF000000"/>
        <rFont val="Arial Unicode MS"/>
        <family val="2"/>
      </rPr>
      <t>, melhor a pontuação</t>
    </r>
  </si>
  <si>
    <t>[1]</t>
  </si>
  <si>
    <t>0XI</t>
  </si>
  <si>
    <t>Porção Interna Perfeita</t>
  </si>
  <si>
    <r>
      <t xml:space="preserve">Quanto </t>
    </r>
    <r>
      <rPr>
        <b/>
        <sz val="10"/>
        <rFont val="Arial Unicode MS"/>
        <family val="2"/>
      </rPr>
      <t>maior,</t>
    </r>
    <r>
      <rPr>
        <sz val="10"/>
        <color rgb="FF000000"/>
        <rFont val="Arial Unicode MS"/>
        <family val="2"/>
      </rPr>
      <t xml:space="preserve"> melhor a pontuação</t>
    </r>
  </si>
  <si>
    <t>[2]</t>
  </si>
  <si>
    <t>2UE</t>
  </si>
  <si>
    <t>Porção Externa com Dano por Umidade nível 2</t>
  </si>
  <si>
    <t>0 a 1</t>
  </si>
  <si>
    <r>
      <t xml:space="preserve">Quanto </t>
    </r>
    <r>
      <rPr>
        <b/>
        <sz val="10"/>
        <rFont val="Arial Unicode MS"/>
        <family val="2"/>
      </rPr>
      <t>maior</t>
    </r>
    <r>
      <rPr>
        <sz val="10"/>
        <color rgb="FF000000"/>
        <rFont val="Arial Unicode MS"/>
        <family val="2"/>
      </rPr>
      <t>, mais semelhante ao conjunto corrigido</t>
    </r>
  </si>
  <si>
    <t>[3]</t>
  </si>
  <si>
    <t>2UI</t>
  </si>
  <si>
    <t>Porção Interna com Dano por Umidade nı́vel 2</t>
  </si>
  <si>
    <t>3ME</t>
  </si>
  <si>
    <t>Porção Externa com Dano Mecânico nı́vel 3</t>
  </si>
  <si>
    <t>3MI</t>
  </si>
  <si>
    <t>Porção Interna com Dano Mecânico nı́vel 3</t>
  </si>
  <si>
    <t>MELHOR RESULTADO POR MÉTRICA</t>
  </si>
  <si>
    <t>3PE</t>
  </si>
  <si>
    <t>Porção Externa com Dano por Percevejo nı́vel 3</t>
  </si>
  <si>
    <t>MÉTRICA</t>
  </si>
  <si>
    <t>ALGORITMO</t>
  </si>
  <si>
    <t>VALOR</t>
  </si>
  <si>
    <t>3PI</t>
  </si>
  <si>
    <t>Porção Interna com Dano por Percevejo nı́vel 3</t>
  </si>
  <si>
    <t>3UE</t>
  </si>
  <si>
    <t>Porção Externa com Dano por Umidade nı́vel 3</t>
  </si>
  <si>
    <t>ROCK</t>
  </si>
  <si>
    <t>3UI</t>
  </si>
  <si>
    <t>Porção Interna com Dano por Umidade nı́vel 3</t>
  </si>
  <si>
    <t>TOTAL</t>
  </si>
  <si>
    <t>FOI UTILIZADO 10 GRUPOS COMO PARAMETRO PARA AS CLUSTERIZACOES</t>
  </si>
  <si>
    <t>AGNES</t>
  </si>
  <si>
    <t>FCM</t>
  </si>
  <si>
    <t>N. GRUPOS</t>
  </si>
  <si>
    <t>CURE</t>
  </si>
  <si>
    <t>KMEANS</t>
  </si>
  <si>
    <t>DBSCAN</t>
  </si>
  <si>
    <t>KMEDOIDS</t>
  </si>
  <si>
    <t>OPTICS</t>
  </si>
  <si>
    <t>CLARANS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</si>
</sst>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12" x14ac:knownFonts="1">
    <font>
      <sz val="10"/>
      <name val="Arial"/>
      <charset val="1"/>
    </font>
    <font>
      <sz val="10"/>
      <name val="Arial"/>
      <charset val="1"/>
    </font>
    <font>
      <b/>
      <sz val="10"/>
      <color theme="0"/>
      <name val="Arial Unicode MS"/>
      <family val="2"/>
    </font>
    <font>
      <sz val="10"/>
      <color theme="0"/>
      <name val="Arial Unicode MS"/>
      <family val="2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name val="Arial Unicode MS"/>
      <family val="2"/>
    </font>
    <font>
      <b/>
      <sz val="1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0"/>
      <color rgb="FF1155CC"/>
      <name val="Arial Unicode MS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theme="4" tint="0.59999389629810485"/>
        <bgColor rgb="FF9FC5E8"/>
      </patternFill>
    </fill>
    <fill>
      <patternFill patternType="solid">
        <fgColor theme="4" tint="0.59999389629810485"/>
        <bgColor rgb="FF3D85C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Fill="1" applyBorder="1" applyAlignment="1" applyProtection="1"/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64" fontId="0" fillId="0" borderId="0" xfId="0" applyNumberFormat="1"/>
    <xf numFmtId="2" fontId="2" fillId="2" borderId="1" xfId="0" applyNumberFormat="1" applyFont="1" applyFill="1" applyBorder="1" applyAlignment="1">
      <alignment horizontal="left"/>
    </xf>
    <xf numFmtId="2" fontId="6" fillId="4" borderId="1" xfId="0" applyNumberFormat="1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1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9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/>
    <xf numFmtId="2" fontId="6" fillId="0" borderId="0" xfId="0" applyNumberFormat="1" applyFont="1"/>
    <xf numFmtId="164" fontId="2" fillId="2" borderId="1" xfId="0" applyNumberFormat="1" applyFont="1" applyFill="1" applyBorder="1" applyAlignment="1">
      <alignment horizontal="left" vertical="center"/>
    </xf>
    <xf numFmtId="2" fontId="6" fillId="4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11" fillId="0" borderId="0" xfId="2"/>
    <xf numFmtId="1" fontId="5" fillId="3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vertical="center"/>
    </xf>
    <xf numFmtId="0" fontId="4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cikit-learn.org/stable/modules/generated/sklearn.metrics.fowlkes_mallows_score.html" TargetMode="External"/><Relationship Id="rId2" Type="http://schemas.openxmlformats.org/officeDocument/2006/relationships/hyperlink" Target="https://scikit-learn.org/stable/modules/generated/sklearn.metrics.calinski_harabasz_score.html" TargetMode="External"/><Relationship Id="rId1" Type="http://schemas.openxmlformats.org/officeDocument/2006/relationships/hyperlink" Target="https://scikit-learn.org/stable/modules/generated/sklearn.metrics.davies_bouldin_score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2" sqref="B22"/>
    </sheetView>
  </sheetViews>
  <sheetFormatPr defaultColWidth="14.42578125" defaultRowHeight="15.75" customHeight="1" x14ac:dyDescent="0.2"/>
  <cols>
    <col min="1" max="1" width="17.42578125" style="47" customWidth="1"/>
    <col min="2" max="2" width="40.85546875" style="47" customWidth="1"/>
    <col min="3" max="3" width="18.5703125" style="47" customWidth="1"/>
    <col min="4" max="4" width="12.140625" style="47" customWidth="1"/>
    <col min="5" max="6" width="14.42578125" style="47"/>
    <col min="7" max="7" width="45.7109375" style="47" customWidth="1"/>
    <col min="8" max="16384" width="14.42578125" style="47"/>
  </cols>
  <sheetData>
    <row r="1" spans="1:26" x14ac:dyDescent="0.2">
      <c r="A1" s="57" t="s">
        <v>36</v>
      </c>
      <c r="B1" s="58"/>
      <c r="C1" s="58"/>
      <c r="D1" s="58"/>
      <c r="E1" s="58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x14ac:dyDescent="0.2">
      <c r="A3" s="57" t="s">
        <v>37</v>
      </c>
      <c r="B3" s="58"/>
      <c r="C3" s="58"/>
      <c r="D3" s="46"/>
      <c r="E3" s="57" t="s">
        <v>38</v>
      </c>
      <c r="F3" s="58"/>
      <c r="G3" s="58"/>
      <c r="H3" s="58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x14ac:dyDescent="0.2">
      <c r="A4" s="46" t="s">
        <v>39</v>
      </c>
      <c r="B4" s="46" t="s">
        <v>40</v>
      </c>
      <c r="C4" s="46" t="s">
        <v>41</v>
      </c>
      <c r="D4" s="46"/>
      <c r="E4" s="46" t="s">
        <v>42</v>
      </c>
      <c r="F4" s="46" t="s">
        <v>43</v>
      </c>
      <c r="G4" s="46" t="s">
        <v>44</v>
      </c>
      <c r="H4" s="46" t="s">
        <v>45</v>
      </c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x14ac:dyDescent="0.2">
      <c r="A5" s="46" t="s">
        <v>46</v>
      </c>
      <c r="B5" s="46" t="s">
        <v>47</v>
      </c>
      <c r="C5" s="46">
        <f>502+306</f>
        <v>808</v>
      </c>
      <c r="D5" s="46">
        <v>0</v>
      </c>
      <c r="E5" s="48" t="s">
        <v>27</v>
      </c>
      <c r="F5" s="46" t="s">
        <v>48</v>
      </c>
      <c r="G5" s="46" t="s">
        <v>49</v>
      </c>
      <c r="H5" s="49" t="s">
        <v>50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x14ac:dyDescent="0.2">
      <c r="A6" s="46" t="s">
        <v>51</v>
      </c>
      <c r="B6" s="46" t="s">
        <v>52</v>
      </c>
      <c r="C6" s="46">
        <f>529+374</f>
        <v>903</v>
      </c>
      <c r="D6" s="46">
        <v>1</v>
      </c>
      <c r="E6" s="50" t="s">
        <v>28</v>
      </c>
      <c r="F6" s="46" t="s">
        <v>48</v>
      </c>
      <c r="G6" s="46" t="s">
        <v>53</v>
      </c>
      <c r="H6" s="49" t="s">
        <v>54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x14ac:dyDescent="0.2">
      <c r="A7" s="46" t="s">
        <v>55</v>
      </c>
      <c r="B7" s="46" t="s">
        <v>56</v>
      </c>
      <c r="C7" s="46">
        <v>23</v>
      </c>
      <c r="D7" s="46">
        <v>2</v>
      </c>
      <c r="E7" s="48" t="s">
        <v>26</v>
      </c>
      <c r="F7" s="46" t="s">
        <v>57</v>
      </c>
      <c r="G7" s="46" t="s">
        <v>58</v>
      </c>
      <c r="H7" s="49" t="s">
        <v>59</v>
      </c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x14ac:dyDescent="0.2">
      <c r="A8" s="46" t="s">
        <v>60</v>
      </c>
      <c r="B8" s="46" t="s">
        <v>61</v>
      </c>
      <c r="C8" s="46">
        <v>7</v>
      </c>
      <c r="D8" s="46">
        <v>3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x14ac:dyDescent="0.2">
      <c r="A9" s="46" t="s">
        <v>62</v>
      </c>
      <c r="B9" s="46" t="s">
        <v>63</v>
      </c>
      <c r="C9" s="46">
        <f>36+4</f>
        <v>40</v>
      </c>
      <c r="D9" s="46">
        <v>4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x14ac:dyDescent="0.2">
      <c r="A10" s="46" t="s">
        <v>64</v>
      </c>
      <c r="B10" s="46" t="s">
        <v>65</v>
      </c>
      <c r="C10" s="46">
        <f>28+5</f>
        <v>33</v>
      </c>
      <c r="D10" s="46">
        <v>5</v>
      </c>
      <c r="E10" s="57" t="s">
        <v>66</v>
      </c>
      <c r="F10" s="58"/>
      <c r="G10" s="58"/>
      <c r="H10" s="46"/>
      <c r="I10" s="51" t="s">
        <v>26</v>
      </c>
      <c r="J10" s="51" t="s">
        <v>27</v>
      </c>
      <c r="K10" s="52" t="s">
        <v>28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x14ac:dyDescent="0.2">
      <c r="A11" s="46" t="s">
        <v>67</v>
      </c>
      <c r="B11" s="46" t="s">
        <v>68</v>
      </c>
      <c r="C11" s="46">
        <f>83+18</f>
        <v>101</v>
      </c>
      <c r="D11" s="46">
        <v>6</v>
      </c>
      <c r="E11" s="46" t="s">
        <v>69</v>
      </c>
      <c r="F11" s="46" t="s">
        <v>70</v>
      </c>
      <c r="G11" s="46" t="s">
        <v>24</v>
      </c>
      <c r="H11" s="46" t="s">
        <v>71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x14ac:dyDescent="0.2">
      <c r="A12" s="46" t="s">
        <v>72</v>
      </c>
      <c r="B12" s="46" t="s">
        <v>73</v>
      </c>
      <c r="C12" s="46">
        <f>40+17</f>
        <v>57</v>
      </c>
      <c r="D12" s="46">
        <v>7</v>
      </c>
      <c r="E12" s="46" t="s">
        <v>26</v>
      </c>
      <c r="F12" s="46" t="s">
        <v>81</v>
      </c>
      <c r="G12" s="46" t="s">
        <v>14</v>
      </c>
      <c r="H12" s="48">
        <v>0.59940000000000004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x14ac:dyDescent="0.2">
      <c r="A13" s="46" t="s">
        <v>74</v>
      </c>
      <c r="B13" s="46" t="s">
        <v>75</v>
      </c>
      <c r="C13" s="46">
        <v>36</v>
      </c>
      <c r="D13" s="46">
        <v>8</v>
      </c>
      <c r="E13" s="46" t="s">
        <v>27</v>
      </c>
      <c r="F13" s="46" t="s">
        <v>76</v>
      </c>
      <c r="G13" s="46" t="s">
        <v>32</v>
      </c>
      <c r="H13" s="46">
        <v>0.32200000000000001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x14ac:dyDescent="0.2">
      <c r="A14" s="46" t="s">
        <v>77</v>
      </c>
      <c r="B14" s="46" t="s">
        <v>78</v>
      </c>
      <c r="C14" s="46">
        <f>49+9</f>
        <v>58</v>
      </c>
      <c r="D14" s="46">
        <v>9</v>
      </c>
      <c r="E14" s="46" t="s">
        <v>28</v>
      </c>
      <c r="F14" s="46" t="s">
        <v>82</v>
      </c>
      <c r="G14" s="46" t="s">
        <v>33</v>
      </c>
      <c r="H14" s="46">
        <v>25722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x14ac:dyDescent="0.2">
      <c r="A15" s="46" t="s">
        <v>79</v>
      </c>
      <c r="B15" s="46"/>
      <c r="C15" s="46">
        <f>SUM(C5:C14)</f>
        <v>2066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x14ac:dyDescent="0.2">
      <c r="A16" s="59" t="s">
        <v>80</v>
      </c>
      <c r="B16" s="59"/>
      <c r="C16" s="59"/>
      <c r="D16" s="59"/>
      <c r="E16" s="59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x14ac:dyDescent="0.2">
      <c r="A17" s="53"/>
      <c r="B17" s="53"/>
      <c r="C17" s="53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x14ac:dyDescent="0.2">
      <c r="A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x14ac:dyDescent="0.2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x14ac:dyDescent="0.2">
      <c r="A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x14ac:dyDescent="0.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x14ac:dyDescent="0.2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x14ac:dyDescent="0.2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x14ac:dyDescent="0.2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x14ac:dyDescent="0.2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x14ac:dyDescent="0.2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x14ac:dyDescent="0.2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x14ac:dyDescent="0.2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x14ac:dyDescent="0.2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x14ac:dyDescent="0.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x14ac:dyDescent="0.2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x14ac:dyDescent="0.2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x14ac:dyDescent="0.2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x14ac:dyDescent="0.2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x14ac:dyDescent="0.2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x14ac:dyDescent="0.2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x14ac:dyDescent="0.2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x14ac:dyDescent="0.2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x14ac:dyDescent="0.2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x14ac:dyDescent="0.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x14ac:dyDescent="0.2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x14ac:dyDescent="0.2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x14ac:dyDescent="0.2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x14ac:dyDescent="0.2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x14ac:dyDescent="0.2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x14ac:dyDescent="0.2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x14ac:dyDescent="0.2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x14ac:dyDescent="0.2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x14ac:dyDescent="0.2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x14ac:dyDescent="0.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x14ac:dyDescent="0.2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x14ac:dyDescent="0.2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x14ac:dyDescent="0.2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x14ac:dyDescent="0.2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x14ac:dyDescent="0.2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x14ac:dyDescent="0.2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x14ac:dyDescent="0.2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x14ac:dyDescent="0.2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x14ac:dyDescent="0.2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x14ac:dyDescent="0.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x14ac:dyDescent="0.2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x14ac:dyDescent="0.2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x14ac:dyDescent="0.2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x14ac:dyDescent="0.2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x14ac:dyDescent="0.2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x14ac:dyDescent="0.2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x14ac:dyDescent="0.2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x14ac:dyDescent="0.2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x14ac:dyDescent="0.2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x14ac:dyDescent="0.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x14ac:dyDescent="0.2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x14ac:dyDescent="0.2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x14ac:dyDescent="0.2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x14ac:dyDescent="0.2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x14ac:dyDescent="0.2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x14ac:dyDescent="0.2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x14ac:dyDescent="0.2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x14ac:dyDescent="0.2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x14ac:dyDescent="0.2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x14ac:dyDescent="0.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x14ac:dyDescent="0.2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x14ac:dyDescent="0.2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x14ac:dyDescent="0.2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x14ac:dyDescent="0.2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x14ac:dyDescent="0.2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x14ac:dyDescent="0.2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x14ac:dyDescent="0.2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x14ac:dyDescent="0.2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x14ac:dyDescent="0.2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x14ac:dyDescent="0.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x14ac:dyDescent="0.2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x14ac:dyDescent="0.2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x14ac:dyDescent="0.2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x14ac:dyDescent="0.2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x14ac:dyDescent="0.2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x14ac:dyDescent="0.2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x14ac:dyDescent="0.2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x14ac:dyDescent="0.2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x14ac:dyDescent="0.2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x14ac:dyDescent="0.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x14ac:dyDescent="0.2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x14ac:dyDescent="0.2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x14ac:dyDescent="0.2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x14ac:dyDescent="0.2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x14ac:dyDescent="0.2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x14ac:dyDescent="0.2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x14ac:dyDescent="0.2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x14ac:dyDescent="0.2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x14ac:dyDescent="0.2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x14ac:dyDescent="0.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x14ac:dyDescent="0.2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x14ac:dyDescent="0.2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x14ac:dyDescent="0.2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x14ac:dyDescent="0.2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x14ac:dyDescent="0.2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x14ac:dyDescent="0.2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x14ac:dyDescent="0.2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x14ac:dyDescent="0.2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x14ac:dyDescent="0.2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x14ac:dyDescent="0.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x14ac:dyDescent="0.2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x14ac:dyDescent="0.2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x14ac:dyDescent="0.2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x14ac:dyDescent="0.2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x14ac:dyDescent="0.2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x14ac:dyDescent="0.2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x14ac:dyDescent="0.2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x14ac:dyDescent="0.2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x14ac:dyDescent="0.2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x14ac:dyDescent="0.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x14ac:dyDescent="0.2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x14ac:dyDescent="0.2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x14ac:dyDescent="0.2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x14ac:dyDescent="0.2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x14ac:dyDescent="0.2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x14ac:dyDescent="0.2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x14ac:dyDescent="0.2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x14ac:dyDescent="0.2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x14ac:dyDescent="0.2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x14ac:dyDescent="0.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x14ac:dyDescent="0.2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x14ac:dyDescent="0.2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x14ac:dyDescent="0.2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x14ac:dyDescent="0.2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x14ac:dyDescent="0.2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x14ac:dyDescent="0.2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x14ac:dyDescent="0.2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x14ac:dyDescent="0.2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x14ac:dyDescent="0.2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x14ac:dyDescent="0.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x14ac:dyDescent="0.2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x14ac:dyDescent="0.2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x14ac:dyDescent="0.2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x14ac:dyDescent="0.2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x14ac:dyDescent="0.2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x14ac:dyDescent="0.2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x14ac:dyDescent="0.2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x14ac:dyDescent="0.2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x14ac:dyDescent="0.2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x14ac:dyDescent="0.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x14ac:dyDescent="0.2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x14ac:dyDescent="0.2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x14ac:dyDescent="0.2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x14ac:dyDescent="0.2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x14ac:dyDescent="0.2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x14ac:dyDescent="0.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x14ac:dyDescent="0.2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x14ac:dyDescent="0.2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x14ac:dyDescent="0.2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x14ac:dyDescent="0.2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x14ac:dyDescent="0.2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x14ac:dyDescent="0.2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x14ac:dyDescent="0.2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x14ac:dyDescent="0.2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x14ac:dyDescent="0.2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x14ac:dyDescent="0.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x14ac:dyDescent="0.2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x14ac:dyDescent="0.2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x14ac:dyDescent="0.2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x14ac:dyDescent="0.2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x14ac:dyDescent="0.2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x14ac:dyDescent="0.2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x14ac:dyDescent="0.2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x14ac:dyDescent="0.2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x14ac:dyDescent="0.2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x14ac:dyDescent="0.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x14ac:dyDescent="0.2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x14ac:dyDescent="0.2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x14ac:dyDescent="0.2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x14ac:dyDescent="0.2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x14ac:dyDescent="0.2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x14ac:dyDescent="0.2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x14ac:dyDescent="0.2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x14ac:dyDescent="0.2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x14ac:dyDescent="0.2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x14ac:dyDescent="0.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x14ac:dyDescent="0.2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x14ac:dyDescent="0.2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x14ac:dyDescent="0.2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x14ac:dyDescent="0.2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x14ac:dyDescent="0.2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x14ac:dyDescent="0.2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x14ac:dyDescent="0.2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x14ac:dyDescent="0.2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x14ac:dyDescent="0.2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x14ac:dyDescent="0.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x14ac:dyDescent="0.2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x14ac:dyDescent="0.2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x14ac:dyDescent="0.2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x14ac:dyDescent="0.2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x14ac:dyDescent="0.2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x14ac:dyDescent="0.2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x14ac:dyDescent="0.2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x14ac:dyDescent="0.2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x14ac:dyDescent="0.2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x14ac:dyDescent="0.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x14ac:dyDescent="0.2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x14ac:dyDescent="0.2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x14ac:dyDescent="0.2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x14ac:dyDescent="0.2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x14ac:dyDescent="0.2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x14ac:dyDescent="0.2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x14ac:dyDescent="0.2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x14ac:dyDescent="0.2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x14ac:dyDescent="0.2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x14ac:dyDescent="0.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x14ac:dyDescent="0.2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x14ac:dyDescent="0.2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x14ac:dyDescent="0.2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x14ac:dyDescent="0.2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x14ac:dyDescent="0.2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x14ac:dyDescent="0.2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x14ac:dyDescent="0.2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x14ac:dyDescent="0.2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x14ac:dyDescent="0.2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x14ac:dyDescent="0.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x14ac:dyDescent="0.2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x14ac:dyDescent="0.2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x14ac:dyDescent="0.2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x14ac:dyDescent="0.2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x14ac:dyDescent="0.2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x14ac:dyDescent="0.2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x14ac:dyDescent="0.2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x14ac:dyDescent="0.2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x14ac:dyDescent="0.2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x14ac:dyDescent="0.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x14ac:dyDescent="0.2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x14ac:dyDescent="0.2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x14ac:dyDescent="0.2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x14ac:dyDescent="0.2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x14ac:dyDescent="0.2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x14ac:dyDescent="0.2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x14ac:dyDescent="0.2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x14ac:dyDescent="0.2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x14ac:dyDescent="0.2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x14ac:dyDescent="0.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x14ac:dyDescent="0.2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x14ac:dyDescent="0.2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x14ac:dyDescent="0.2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x14ac:dyDescent="0.2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x14ac:dyDescent="0.2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x14ac:dyDescent="0.2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x14ac:dyDescent="0.2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x14ac:dyDescent="0.2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x14ac:dyDescent="0.2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x14ac:dyDescent="0.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x14ac:dyDescent="0.2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x14ac:dyDescent="0.2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x14ac:dyDescent="0.2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x14ac:dyDescent="0.2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x14ac:dyDescent="0.2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x14ac:dyDescent="0.2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x14ac:dyDescent="0.2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x14ac:dyDescent="0.2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x14ac:dyDescent="0.2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x14ac:dyDescent="0.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x14ac:dyDescent="0.2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x14ac:dyDescent="0.2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x14ac:dyDescent="0.2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x14ac:dyDescent="0.2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x14ac:dyDescent="0.2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x14ac:dyDescent="0.2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x14ac:dyDescent="0.2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x14ac:dyDescent="0.2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x14ac:dyDescent="0.2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x14ac:dyDescent="0.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x14ac:dyDescent="0.2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x14ac:dyDescent="0.2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x14ac:dyDescent="0.2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x14ac:dyDescent="0.2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x14ac:dyDescent="0.2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x14ac:dyDescent="0.2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x14ac:dyDescent="0.2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x14ac:dyDescent="0.2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x14ac:dyDescent="0.2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x14ac:dyDescent="0.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x14ac:dyDescent="0.2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x14ac:dyDescent="0.2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x14ac:dyDescent="0.2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x14ac:dyDescent="0.2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x14ac:dyDescent="0.2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x14ac:dyDescent="0.2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x14ac:dyDescent="0.2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x14ac:dyDescent="0.2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x14ac:dyDescent="0.2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x14ac:dyDescent="0.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x14ac:dyDescent="0.2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x14ac:dyDescent="0.2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x14ac:dyDescent="0.2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x14ac:dyDescent="0.2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x14ac:dyDescent="0.2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x14ac:dyDescent="0.2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x14ac:dyDescent="0.2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x14ac:dyDescent="0.2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x14ac:dyDescent="0.2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x14ac:dyDescent="0.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x14ac:dyDescent="0.2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x14ac:dyDescent="0.2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x14ac:dyDescent="0.2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x14ac:dyDescent="0.2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x14ac:dyDescent="0.2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x14ac:dyDescent="0.2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x14ac:dyDescent="0.2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x14ac:dyDescent="0.2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x14ac:dyDescent="0.2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x14ac:dyDescent="0.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x14ac:dyDescent="0.2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x14ac:dyDescent="0.2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x14ac:dyDescent="0.2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x14ac:dyDescent="0.2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x14ac:dyDescent="0.2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x14ac:dyDescent="0.2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x14ac:dyDescent="0.2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x14ac:dyDescent="0.2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x14ac:dyDescent="0.2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x14ac:dyDescent="0.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x14ac:dyDescent="0.2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x14ac:dyDescent="0.2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x14ac:dyDescent="0.2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x14ac:dyDescent="0.2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x14ac:dyDescent="0.2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x14ac:dyDescent="0.2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x14ac:dyDescent="0.2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x14ac:dyDescent="0.2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x14ac:dyDescent="0.2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x14ac:dyDescent="0.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x14ac:dyDescent="0.2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x14ac:dyDescent="0.2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x14ac:dyDescent="0.2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x14ac:dyDescent="0.2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x14ac:dyDescent="0.2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x14ac:dyDescent="0.2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x14ac:dyDescent="0.2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x14ac:dyDescent="0.2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x14ac:dyDescent="0.2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x14ac:dyDescent="0.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x14ac:dyDescent="0.2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x14ac:dyDescent="0.2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x14ac:dyDescent="0.2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x14ac:dyDescent="0.2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x14ac:dyDescent="0.2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x14ac:dyDescent="0.2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x14ac:dyDescent="0.2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x14ac:dyDescent="0.2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x14ac:dyDescent="0.2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x14ac:dyDescent="0.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x14ac:dyDescent="0.2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x14ac:dyDescent="0.2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x14ac:dyDescent="0.2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x14ac:dyDescent="0.2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x14ac:dyDescent="0.2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x14ac:dyDescent="0.2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x14ac:dyDescent="0.2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x14ac:dyDescent="0.2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x14ac:dyDescent="0.2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x14ac:dyDescent="0.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x14ac:dyDescent="0.2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x14ac:dyDescent="0.2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x14ac:dyDescent="0.2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x14ac:dyDescent="0.2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x14ac:dyDescent="0.2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x14ac:dyDescent="0.2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x14ac:dyDescent="0.2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x14ac:dyDescent="0.2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x14ac:dyDescent="0.2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x14ac:dyDescent="0.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x14ac:dyDescent="0.2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x14ac:dyDescent="0.2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x14ac:dyDescent="0.2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x14ac:dyDescent="0.2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x14ac:dyDescent="0.2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x14ac:dyDescent="0.2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x14ac:dyDescent="0.2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x14ac:dyDescent="0.2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x14ac:dyDescent="0.2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x14ac:dyDescent="0.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x14ac:dyDescent="0.2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x14ac:dyDescent="0.2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x14ac:dyDescent="0.2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x14ac:dyDescent="0.2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x14ac:dyDescent="0.2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x14ac:dyDescent="0.2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x14ac:dyDescent="0.2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x14ac:dyDescent="0.2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x14ac:dyDescent="0.2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x14ac:dyDescent="0.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x14ac:dyDescent="0.2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x14ac:dyDescent="0.2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x14ac:dyDescent="0.2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x14ac:dyDescent="0.2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x14ac:dyDescent="0.2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x14ac:dyDescent="0.2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x14ac:dyDescent="0.2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x14ac:dyDescent="0.2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x14ac:dyDescent="0.2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x14ac:dyDescent="0.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x14ac:dyDescent="0.2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x14ac:dyDescent="0.2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x14ac:dyDescent="0.2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x14ac:dyDescent="0.2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x14ac:dyDescent="0.2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x14ac:dyDescent="0.2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x14ac:dyDescent="0.2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x14ac:dyDescent="0.2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x14ac:dyDescent="0.2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x14ac:dyDescent="0.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x14ac:dyDescent="0.2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x14ac:dyDescent="0.2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x14ac:dyDescent="0.2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x14ac:dyDescent="0.2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x14ac:dyDescent="0.2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x14ac:dyDescent="0.2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x14ac:dyDescent="0.2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x14ac:dyDescent="0.2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x14ac:dyDescent="0.2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x14ac:dyDescent="0.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x14ac:dyDescent="0.2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x14ac:dyDescent="0.2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x14ac:dyDescent="0.2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x14ac:dyDescent="0.2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x14ac:dyDescent="0.2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x14ac:dyDescent="0.2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x14ac:dyDescent="0.2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x14ac:dyDescent="0.2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x14ac:dyDescent="0.2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x14ac:dyDescent="0.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x14ac:dyDescent="0.2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x14ac:dyDescent="0.2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x14ac:dyDescent="0.2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x14ac:dyDescent="0.2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x14ac:dyDescent="0.2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x14ac:dyDescent="0.2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x14ac:dyDescent="0.2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x14ac:dyDescent="0.2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x14ac:dyDescent="0.2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x14ac:dyDescent="0.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x14ac:dyDescent="0.2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x14ac:dyDescent="0.2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x14ac:dyDescent="0.2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x14ac:dyDescent="0.2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x14ac:dyDescent="0.2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x14ac:dyDescent="0.2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x14ac:dyDescent="0.2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x14ac:dyDescent="0.2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x14ac:dyDescent="0.2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x14ac:dyDescent="0.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x14ac:dyDescent="0.2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x14ac:dyDescent="0.2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x14ac:dyDescent="0.2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x14ac:dyDescent="0.2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x14ac:dyDescent="0.2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x14ac:dyDescent="0.2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x14ac:dyDescent="0.2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x14ac:dyDescent="0.2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x14ac:dyDescent="0.2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x14ac:dyDescent="0.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x14ac:dyDescent="0.2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x14ac:dyDescent="0.2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x14ac:dyDescent="0.2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x14ac:dyDescent="0.2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x14ac:dyDescent="0.2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x14ac:dyDescent="0.2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x14ac:dyDescent="0.2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x14ac:dyDescent="0.2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x14ac:dyDescent="0.2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x14ac:dyDescent="0.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x14ac:dyDescent="0.2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x14ac:dyDescent="0.2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x14ac:dyDescent="0.2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x14ac:dyDescent="0.2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x14ac:dyDescent="0.2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x14ac:dyDescent="0.2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x14ac:dyDescent="0.2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x14ac:dyDescent="0.2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x14ac:dyDescent="0.2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x14ac:dyDescent="0.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x14ac:dyDescent="0.2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x14ac:dyDescent="0.2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x14ac:dyDescent="0.2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x14ac:dyDescent="0.2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x14ac:dyDescent="0.2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x14ac:dyDescent="0.2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x14ac:dyDescent="0.2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x14ac:dyDescent="0.2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x14ac:dyDescent="0.2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x14ac:dyDescent="0.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x14ac:dyDescent="0.2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x14ac:dyDescent="0.2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x14ac:dyDescent="0.2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x14ac:dyDescent="0.2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x14ac:dyDescent="0.2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x14ac:dyDescent="0.2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x14ac:dyDescent="0.2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x14ac:dyDescent="0.2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x14ac:dyDescent="0.2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x14ac:dyDescent="0.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x14ac:dyDescent="0.2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x14ac:dyDescent="0.2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x14ac:dyDescent="0.2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x14ac:dyDescent="0.2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x14ac:dyDescent="0.2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x14ac:dyDescent="0.2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x14ac:dyDescent="0.2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x14ac:dyDescent="0.2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x14ac:dyDescent="0.2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x14ac:dyDescent="0.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x14ac:dyDescent="0.2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x14ac:dyDescent="0.2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x14ac:dyDescent="0.2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x14ac:dyDescent="0.2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x14ac:dyDescent="0.2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x14ac:dyDescent="0.2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x14ac:dyDescent="0.2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x14ac:dyDescent="0.2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x14ac:dyDescent="0.2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x14ac:dyDescent="0.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x14ac:dyDescent="0.2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x14ac:dyDescent="0.2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x14ac:dyDescent="0.2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x14ac:dyDescent="0.2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x14ac:dyDescent="0.2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x14ac:dyDescent="0.2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x14ac:dyDescent="0.2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x14ac:dyDescent="0.2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x14ac:dyDescent="0.2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x14ac:dyDescent="0.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x14ac:dyDescent="0.2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x14ac:dyDescent="0.2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x14ac:dyDescent="0.2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x14ac:dyDescent="0.2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x14ac:dyDescent="0.2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x14ac:dyDescent="0.2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x14ac:dyDescent="0.2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x14ac:dyDescent="0.2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x14ac:dyDescent="0.2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x14ac:dyDescent="0.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x14ac:dyDescent="0.2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x14ac:dyDescent="0.2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x14ac:dyDescent="0.2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x14ac:dyDescent="0.2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x14ac:dyDescent="0.2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x14ac:dyDescent="0.2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x14ac:dyDescent="0.2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x14ac:dyDescent="0.2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x14ac:dyDescent="0.2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x14ac:dyDescent="0.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x14ac:dyDescent="0.2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x14ac:dyDescent="0.2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x14ac:dyDescent="0.2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x14ac:dyDescent="0.2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x14ac:dyDescent="0.2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x14ac:dyDescent="0.2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x14ac:dyDescent="0.2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x14ac:dyDescent="0.2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x14ac:dyDescent="0.2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x14ac:dyDescent="0.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x14ac:dyDescent="0.2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x14ac:dyDescent="0.2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x14ac:dyDescent="0.2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x14ac:dyDescent="0.2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x14ac:dyDescent="0.2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x14ac:dyDescent="0.2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x14ac:dyDescent="0.2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x14ac:dyDescent="0.2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x14ac:dyDescent="0.2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x14ac:dyDescent="0.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x14ac:dyDescent="0.2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x14ac:dyDescent="0.2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x14ac:dyDescent="0.2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x14ac:dyDescent="0.2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x14ac:dyDescent="0.2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x14ac:dyDescent="0.2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x14ac:dyDescent="0.2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x14ac:dyDescent="0.2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x14ac:dyDescent="0.2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x14ac:dyDescent="0.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x14ac:dyDescent="0.2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x14ac:dyDescent="0.2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x14ac:dyDescent="0.2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x14ac:dyDescent="0.2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x14ac:dyDescent="0.2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x14ac:dyDescent="0.2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x14ac:dyDescent="0.2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x14ac:dyDescent="0.2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x14ac:dyDescent="0.2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x14ac:dyDescent="0.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x14ac:dyDescent="0.2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x14ac:dyDescent="0.2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x14ac:dyDescent="0.2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x14ac:dyDescent="0.2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x14ac:dyDescent="0.2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x14ac:dyDescent="0.2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x14ac:dyDescent="0.2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x14ac:dyDescent="0.2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x14ac:dyDescent="0.2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x14ac:dyDescent="0.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x14ac:dyDescent="0.2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x14ac:dyDescent="0.2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x14ac:dyDescent="0.2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x14ac:dyDescent="0.2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x14ac:dyDescent="0.2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x14ac:dyDescent="0.2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x14ac:dyDescent="0.2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x14ac:dyDescent="0.2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x14ac:dyDescent="0.2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x14ac:dyDescent="0.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x14ac:dyDescent="0.2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x14ac:dyDescent="0.2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x14ac:dyDescent="0.2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x14ac:dyDescent="0.2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x14ac:dyDescent="0.2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x14ac:dyDescent="0.2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x14ac:dyDescent="0.2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x14ac:dyDescent="0.2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x14ac:dyDescent="0.2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x14ac:dyDescent="0.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x14ac:dyDescent="0.2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x14ac:dyDescent="0.2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x14ac:dyDescent="0.2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x14ac:dyDescent="0.2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x14ac:dyDescent="0.2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x14ac:dyDescent="0.2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x14ac:dyDescent="0.2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x14ac:dyDescent="0.2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x14ac:dyDescent="0.2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x14ac:dyDescent="0.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x14ac:dyDescent="0.2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x14ac:dyDescent="0.2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x14ac:dyDescent="0.2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x14ac:dyDescent="0.2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x14ac:dyDescent="0.2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x14ac:dyDescent="0.2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x14ac:dyDescent="0.2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x14ac:dyDescent="0.2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x14ac:dyDescent="0.2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x14ac:dyDescent="0.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x14ac:dyDescent="0.2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x14ac:dyDescent="0.2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x14ac:dyDescent="0.2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x14ac:dyDescent="0.2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x14ac:dyDescent="0.2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x14ac:dyDescent="0.2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x14ac:dyDescent="0.2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x14ac:dyDescent="0.2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x14ac:dyDescent="0.2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x14ac:dyDescent="0.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x14ac:dyDescent="0.2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x14ac:dyDescent="0.2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x14ac:dyDescent="0.2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x14ac:dyDescent="0.2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x14ac:dyDescent="0.2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x14ac:dyDescent="0.2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x14ac:dyDescent="0.2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x14ac:dyDescent="0.2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x14ac:dyDescent="0.2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x14ac:dyDescent="0.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x14ac:dyDescent="0.2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x14ac:dyDescent="0.2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x14ac:dyDescent="0.2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x14ac:dyDescent="0.2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x14ac:dyDescent="0.2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x14ac:dyDescent="0.2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x14ac:dyDescent="0.2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x14ac:dyDescent="0.2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x14ac:dyDescent="0.2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x14ac:dyDescent="0.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x14ac:dyDescent="0.2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x14ac:dyDescent="0.2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x14ac:dyDescent="0.2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x14ac:dyDescent="0.2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x14ac:dyDescent="0.2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x14ac:dyDescent="0.2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x14ac:dyDescent="0.2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x14ac:dyDescent="0.2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x14ac:dyDescent="0.2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x14ac:dyDescent="0.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x14ac:dyDescent="0.2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x14ac:dyDescent="0.2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x14ac:dyDescent="0.2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x14ac:dyDescent="0.2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x14ac:dyDescent="0.2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x14ac:dyDescent="0.2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x14ac:dyDescent="0.2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x14ac:dyDescent="0.2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x14ac:dyDescent="0.2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x14ac:dyDescent="0.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x14ac:dyDescent="0.2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x14ac:dyDescent="0.2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x14ac:dyDescent="0.2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x14ac:dyDescent="0.2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x14ac:dyDescent="0.2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x14ac:dyDescent="0.2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x14ac:dyDescent="0.2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x14ac:dyDescent="0.2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x14ac:dyDescent="0.2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x14ac:dyDescent="0.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x14ac:dyDescent="0.2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x14ac:dyDescent="0.2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x14ac:dyDescent="0.2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x14ac:dyDescent="0.2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x14ac:dyDescent="0.2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x14ac:dyDescent="0.2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x14ac:dyDescent="0.2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x14ac:dyDescent="0.2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x14ac:dyDescent="0.2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x14ac:dyDescent="0.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x14ac:dyDescent="0.2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x14ac:dyDescent="0.2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x14ac:dyDescent="0.2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x14ac:dyDescent="0.2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x14ac:dyDescent="0.2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x14ac:dyDescent="0.2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x14ac:dyDescent="0.2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x14ac:dyDescent="0.2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x14ac:dyDescent="0.2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x14ac:dyDescent="0.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x14ac:dyDescent="0.2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x14ac:dyDescent="0.2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x14ac:dyDescent="0.2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x14ac:dyDescent="0.2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x14ac:dyDescent="0.2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x14ac:dyDescent="0.2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x14ac:dyDescent="0.2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x14ac:dyDescent="0.2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x14ac:dyDescent="0.2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x14ac:dyDescent="0.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x14ac:dyDescent="0.2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x14ac:dyDescent="0.2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x14ac:dyDescent="0.2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x14ac:dyDescent="0.2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x14ac:dyDescent="0.2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x14ac:dyDescent="0.2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x14ac:dyDescent="0.2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x14ac:dyDescent="0.2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x14ac:dyDescent="0.2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x14ac:dyDescent="0.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x14ac:dyDescent="0.2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x14ac:dyDescent="0.2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x14ac:dyDescent="0.2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x14ac:dyDescent="0.2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x14ac:dyDescent="0.2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x14ac:dyDescent="0.2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x14ac:dyDescent="0.2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x14ac:dyDescent="0.2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x14ac:dyDescent="0.2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x14ac:dyDescent="0.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x14ac:dyDescent="0.2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x14ac:dyDescent="0.2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x14ac:dyDescent="0.2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x14ac:dyDescent="0.2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x14ac:dyDescent="0.2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x14ac:dyDescent="0.2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x14ac:dyDescent="0.2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x14ac:dyDescent="0.2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x14ac:dyDescent="0.2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x14ac:dyDescent="0.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x14ac:dyDescent="0.2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x14ac:dyDescent="0.2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x14ac:dyDescent="0.2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x14ac:dyDescent="0.2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x14ac:dyDescent="0.2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x14ac:dyDescent="0.2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x14ac:dyDescent="0.2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x14ac:dyDescent="0.2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5">
    <mergeCell ref="A1:E1"/>
    <mergeCell ref="A3:C3"/>
    <mergeCell ref="E3:H3"/>
    <mergeCell ref="E10:G10"/>
    <mergeCell ref="A16:E16"/>
  </mergeCells>
  <conditionalFormatting sqref="E6:E7">
    <cfRule type="colorScale" priority="1">
      <colorScale>
        <cfvo type="min"/>
        <cfvo type="max"/>
        <color rgb="FFFFFFFF"/>
        <color rgb="FF57BB8A"/>
      </colorScale>
    </cfRule>
  </conditionalFormatting>
  <conditionalFormatting sqref="E5">
    <cfRule type="colorScale" priority="2">
      <colorScale>
        <cfvo type="min"/>
        <cfvo type="max"/>
        <color rgb="FF57BB8A"/>
        <color rgb="FFFFFFFF"/>
      </colorScale>
    </cfRule>
  </conditionalFormatting>
  <hyperlinks>
    <hyperlink ref="H5" r:id="rId1" location="sklearn.metrics.davies_bouldin_score"/>
    <hyperlink ref="H6" r:id="rId2" location="sklearn.metrics.calinski_harabasz_score"/>
    <hyperlink ref="H7" r:id="rId3" location="sklearn.metrics.fowlkes_mallows_score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workbookViewId="0">
      <selection activeCell="I20" sqref="I20"/>
    </sheetView>
  </sheetViews>
  <sheetFormatPr defaultRowHeight="15" x14ac:dyDescent="0.3"/>
  <cols>
    <col min="1" max="1" width="25.140625" style="37" customWidth="1"/>
    <col min="2" max="2" width="17.85546875" style="37" bestFit="1" customWidth="1"/>
    <col min="3" max="3" width="7.28515625" style="37" bestFit="1" customWidth="1"/>
    <col min="4" max="4" width="12.28515625" style="37" bestFit="1" customWidth="1"/>
    <col min="5" max="5" width="12.42578125" style="38" bestFit="1" customWidth="1"/>
    <col min="6" max="6" width="11.42578125" style="37" bestFit="1" customWidth="1"/>
    <col min="7" max="7" width="12.5703125" style="39" bestFit="1" customWidth="1"/>
    <col min="8" max="8" width="9.140625" style="37"/>
    <col min="9" max="9" width="12.42578125" style="37" bestFit="1" customWidth="1"/>
    <col min="10" max="16384" width="9.140625" style="37"/>
  </cols>
  <sheetData>
    <row r="3" spans="1:7" x14ac:dyDescent="0.3">
      <c r="A3" s="18" t="s">
        <v>0</v>
      </c>
      <c r="B3" s="19" t="s">
        <v>22</v>
      </c>
      <c r="C3" s="20" t="s">
        <v>23</v>
      </c>
      <c r="D3" s="21" t="s">
        <v>21</v>
      </c>
      <c r="E3" s="22" t="s">
        <v>1</v>
      </c>
      <c r="F3" s="22" t="s">
        <v>2</v>
      </c>
      <c r="G3" s="23" t="s">
        <v>3</v>
      </c>
    </row>
    <row r="4" spans="1:7" x14ac:dyDescent="0.3">
      <c r="A4" s="26" t="s">
        <v>4</v>
      </c>
      <c r="B4" s="27">
        <v>17200</v>
      </c>
      <c r="C4" s="28">
        <v>2</v>
      </c>
      <c r="D4" s="28">
        <v>7</v>
      </c>
      <c r="E4" s="29">
        <v>0.58718129184948964</v>
      </c>
      <c r="F4" s="30">
        <v>0.85034344237221848</v>
      </c>
      <c r="G4" s="31">
        <v>32.205222170713427</v>
      </c>
    </row>
    <row r="5" spans="1:7" x14ac:dyDescent="0.3">
      <c r="A5" s="26" t="s">
        <v>5</v>
      </c>
      <c r="B5" s="27">
        <v>2.83</v>
      </c>
      <c r="C5" s="28">
        <v>5</v>
      </c>
      <c r="D5" s="28">
        <v>2</v>
      </c>
      <c r="E5" s="29">
        <v>0.57889645350558239</v>
      </c>
      <c r="F5" s="30">
        <v>1.5367665879176835</v>
      </c>
      <c r="G5" s="31">
        <v>23.50233661679485</v>
      </c>
    </row>
    <row r="6" spans="1:7" x14ac:dyDescent="0.3">
      <c r="A6" s="26" t="s">
        <v>6</v>
      </c>
      <c r="B6" s="27">
        <v>1.4252</v>
      </c>
      <c r="C6" s="28">
        <v>2</v>
      </c>
      <c r="D6" s="28">
        <v>7</v>
      </c>
      <c r="E6" s="29">
        <v>0.58875348564888486</v>
      </c>
      <c r="F6" s="30">
        <v>1.2262969709410574</v>
      </c>
      <c r="G6" s="31">
        <v>3.5305789250872266</v>
      </c>
    </row>
    <row r="7" spans="1:7" x14ac:dyDescent="0.3">
      <c r="A7" s="26" t="s">
        <v>7</v>
      </c>
      <c r="B7" s="27">
        <v>0.138518</v>
      </c>
      <c r="C7" s="28">
        <v>6</v>
      </c>
      <c r="D7" s="28">
        <v>9</v>
      </c>
      <c r="E7" s="29">
        <v>0.50323780154098097</v>
      </c>
      <c r="F7" s="30">
        <v>0.48303961595100703</v>
      </c>
      <c r="G7" s="31">
        <v>125.18684505944952</v>
      </c>
    </row>
    <row r="8" spans="1:7" x14ac:dyDescent="0.3">
      <c r="A8" s="26" t="s">
        <v>8</v>
      </c>
      <c r="B8" s="27">
        <v>36014.1</v>
      </c>
      <c r="C8" s="28">
        <v>2</v>
      </c>
      <c r="D8" s="28">
        <v>4</v>
      </c>
      <c r="E8" s="29">
        <v>0.4376443574890016</v>
      </c>
      <c r="F8" s="30">
        <v>0.87954816678584558</v>
      </c>
      <c r="G8" s="31">
        <v>406.8123175163368</v>
      </c>
    </row>
    <row r="9" spans="1:7" x14ac:dyDescent="0.3">
      <c r="A9" s="26" t="s">
        <v>9</v>
      </c>
      <c r="B9" s="27">
        <v>45.189399999999999</v>
      </c>
      <c r="C9" s="28">
        <v>17</v>
      </c>
      <c r="D9" s="28">
        <v>9</v>
      </c>
      <c r="E9" s="29">
        <v>0.51171685057385263</v>
      </c>
      <c r="F9" s="30">
        <v>0.93918084251765444</v>
      </c>
      <c r="G9" s="31">
        <v>37.889859315233082</v>
      </c>
    </row>
    <row r="10" spans="1:7" x14ac:dyDescent="0.3">
      <c r="A10" s="26" t="s">
        <v>10</v>
      </c>
      <c r="B10" s="27">
        <v>715.8</v>
      </c>
      <c r="C10" s="28">
        <v>4</v>
      </c>
      <c r="D10" s="28">
        <v>10</v>
      </c>
      <c r="E10" s="29">
        <v>0.44195545693762667</v>
      </c>
      <c r="F10" s="30">
        <v>1.5390569391621631</v>
      </c>
      <c r="G10" s="31">
        <v>489.33626197084379</v>
      </c>
    </row>
    <row r="11" spans="1:7" x14ac:dyDescent="0.3">
      <c r="A11" s="26" t="s">
        <v>11</v>
      </c>
      <c r="B11" s="27">
        <v>37031600000</v>
      </c>
      <c r="C11" s="28">
        <v>16</v>
      </c>
      <c r="D11" s="28">
        <v>8</v>
      </c>
      <c r="E11" s="29">
        <v>0.55659325874917209</v>
      </c>
      <c r="F11" s="30">
        <v>1.4846092938812734</v>
      </c>
      <c r="G11" s="31">
        <v>15.791422677288542</v>
      </c>
    </row>
    <row r="12" spans="1:7" x14ac:dyDescent="0.3">
      <c r="A12" s="26" t="s">
        <v>12</v>
      </c>
      <c r="B12" s="27">
        <v>2.5993499999999998</v>
      </c>
      <c r="C12" s="28">
        <v>4</v>
      </c>
      <c r="D12" s="28">
        <v>2</v>
      </c>
      <c r="E12" s="29">
        <v>0.58864840371017313</v>
      </c>
      <c r="F12" s="30">
        <v>1.0631870794694132</v>
      </c>
      <c r="G12" s="31">
        <v>7.391610456574063</v>
      </c>
    </row>
    <row r="13" spans="1:7" x14ac:dyDescent="0.3">
      <c r="A13" s="56" t="s">
        <v>13</v>
      </c>
      <c r="B13" s="27">
        <v>4719.28</v>
      </c>
      <c r="C13" s="28">
        <v>2</v>
      </c>
      <c r="D13" s="54">
        <v>4</v>
      </c>
      <c r="E13" s="29">
        <v>0.58520972144573435</v>
      </c>
      <c r="F13" s="43">
        <v>0.28489828500388359</v>
      </c>
      <c r="G13" s="31">
        <v>142.85970254612286</v>
      </c>
    </row>
    <row r="14" spans="1:7" x14ac:dyDescent="0.3">
      <c r="A14" s="56" t="s">
        <v>14</v>
      </c>
      <c r="B14" s="27">
        <v>36398</v>
      </c>
      <c r="C14" s="28">
        <v>2</v>
      </c>
      <c r="D14" s="28">
        <v>3</v>
      </c>
      <c r="E14" s="42">
        <v>0.58927857252741511</v>
      </c>
      <c r="F14" s="30">
        <v>0.31508664809260961</v>
      </c>
      <c r="G14" s="31">
        <v>19.997547941808783</v>
      </c>
    </row>
    <row r="15" spans="1:7" x14ac:dyDescent="0.3">
      <c r="A15" s="26" t="s">
        <v>15</v>
      </c>
      <c r="B15" s="27">
        <v>1.4338299999999999</v>
      </c>
      <c r="C15" s="28">
        <v>3</v>
      </c>
      <c r="D15" s="28">
        <v>7</v>
      </c>
      <c r="E15" s="29">
        <v>0.51472186531615693</v>
      </c>
      <c r="F15" s="30">
        <v>0.92092939359411641</v>
      </c>
      <c r="G15" s="31">
        <v>169.79536924511012</v>
      </c>
    </row>
    <row r="16" spans="1:7" x14ac:dyDescent="0.3">
      <c r="A16" s="26" t="s">
        <v>16</v>
      </c>
      <c r="B16" s="27">
        <v>20.397400000000001</v>
      </c>
      <c r="C16" s="28">
        <v>20</v>
      </c>
      <c r="D16" s="28">
        <v>9</v>
      </c>
      <c r="E16" s="29">
        <v>0.48260986099131931</v>
      </c>
      <c r="F16" s="30">
        <v>0.93015342375751886</v>
      </c>
      <c r="G16" s="31">
        <v>64.824954514765821</v>
      </c>
    </row>
    <row r="17" spans="1:7" x14ac:dyDescent="0.3">
      <c r="A17" s="26" t="s">
        <v>17</v>
      </c>
      <c r="B17" s="27">
        <v>237.87100000000001</v>
      </c>
      <c r="C17" s="28">
        <v>3</v>
      </c>
      <c r="D17" s="28">
        <v>8</v>
      </c>
      <c r="E17" s="29">
        <v>0.55904828946806895</v>
      </c>
      <c r="F17" s="30">
        <v>0.75506761995250338</v>
      </c>
      <c r="G17" s="31">
        <v>465.55502493230586</v>
      </c>
    </row>
    <row r="18" spans="1:7" x14ac:dyDescent="0.3">
      <c r="A18" s="26" t="s">
        <v>18</v>
      </c>
      <c r="B18" s="27">
        <v>8.7004600000000001E-2</v>
      </c>
      <c r="C18" s="28">
        <v>2</v>
      </c>
      <c r="D18" s="28">
        <v>4</v>
      </c>
      <c r="E18" s="29">
        <v>0.58614114095190284</v>
      </c>
      <c r="F18" s="30">
        <v>0.95079562979231436</v>
      </c>
      <c r="G18" s="31">
        <v>8.2874037674777536</v>
      </c>
    </row>
    <row r="19" spans="1:7" x14ac:dyDescent="0.3">
      <c r="A19" s="56" t="s">
        <v>19</v>
      </c>
      <c r="B19" s="27">
        <v>3.6662500000000001E-2</v>
      </c>
      <c r="C19" s="28">
        <v>5</v>
      </c>
      <c r="D19" s="28">
        <v>9</v>
      </c>
      <c r="E19" s="29">
        <v>0.42426113597809539</v>
      </c>
      <c r="F19" s="30">
        <v>0.87299569339699479</v>
      </c>
      <c r="G19" s="44">
        <v>798.7535536940793</v>
      </c>
    </row>
    <row r="20" spans="1:7" x14ac:dyDescent="0.3">
      <c r="A20" s="26" t="s">
        <v>20</v>
      </c>
      <c r="B20" s="27">
        <v>82.465599999999995</v>
      </c>
      <c r="C20" s="28">
        <v>2</v>
      </c>
      <c r="D20" s="28">
        <v>6</v>
      </c>
      <c r="E20" s="29">
        <v>0.58646667548725118</v>
      </c>
      <c r="F20" s="30">
        <v>0.5304865089790296</v>
      </c>
      <c r="G20" s="31">
        <v>40.324673941019569</v>
      </c>
    </row>
  </sheetData>
  <autoFilter ref="A3:G20">
    <sortState ref="A4:G20">
      <sortCondition ref="A3:A20"/>
    </sortState>
  </autoFilter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C22" sqref="C22"/>
    </sheetView>
  </sheetViews>
  <sheetFormatPr defaultRowHeight="15" x14ac:dyDescent="0.3"/>
  <cols>
    <col min="1" max="1" width="15.42578125" style="37" bestFit="1" customWidth="1"/>
    <col min="2" max="2" width="18.85546875" style="39" bestFit="1" customWidth="1"/>
    <col min="3" max="3" width="14" style="38" bestFit="1" customWidth="1"/>
    <col min="4" max="4" width="13.140625" style="38" bestFit="1" customWidth="1"/>
    <col min="5" max="5" width="14.28515625" style="39" bestFit="1" customWidth="1"/>
    <col min="6" max="6" width="14.28515625" style="37" bestFit="1" customWidth="1"/>
    <col min="7" max="16384" width="9.140625" style="37"/>
  </cols>
  <sheetData>
    <row r="3" spans="1:6" x14ac:dyDescent="0.3">
      <c r="A3" s="18" t="s">
        <v>24</v>
      </c>
      <c r="B3" s="19" t="s">
        <v>25</v>
      </c>
      <c r="C3" s="12" t="s">
        <v>21</v>
      </c>
      <c r="D3" s="22" t="s">
        <v>26</v>
      </c>
      <c r="E3" s="40" t="s">
        <v>27</v>
      </c>
      <c r="F3" s="23" t="s">
        <v>28</v>
      </c>
    </row>
    <row r="4" spans="1:6" x14ac:dyDescent="0.3">
      <c r="A4" s="26" t="s">
        <v>4</v>
      </c>
      <c r="B4" s="27">
        <f>DBSCAN!B4*5</f>
        <v>86000</v>
      </c>
      <c r="C4" s="13">
        <v>10</v>
      </c>
      <c r="D4" s="30">
        <v>0.57446390518217416</v>
      </c>
      <c r="E4" s="30">
        <v>0.46299000674326873</v>
      </c>
      <c r="F4" s="41">
        <v>78.36664469942464</v>
      </c>
    </row>
    <row r="5" spans="1:6" x14ac:dyDescent="0.3">
      <c r="A5" s="26" t="s">
        <v>5</v>
      </c>
      <c r="B5" s="27">
        <f>DBSCAN!B5*5</f>
        <v>14.15</v>
      </c>
      <c r="C5" s="13">
        <v>10</v>
      </c>
      <c r="D5" s="30">
        <v>0.58998691131876735</v>
      </c>
      <c r="E5" s="30">
        <v>1.0496815839678568</v>
      </c>
      <c r="F5" s="41">
        <v>1.1688265910053242</v>
      </c>
    </row>
    <row r="6" spans="1:6" x14ac:dyDescent="0.3">
      <c r="A6" s="26" t="s">
        <v>6</v>
      </c>
      <c r="B6" s="27">
        <f>DBSCAN!B6*5</f>
        <v>7.1260000000000003</v>
      </c>
      <c r="C6" s="13">
        <v>10</v>
      </c>
      <c r="D6" s="30">
        <v>0.58753419750810454</v>
      </c>
      <c r="E6" s="30">
        <v>0.60647417644360746</v>
      </c>
      <c r="F6" s="41">
        <v>2.7961752294599096</v>
      </c>
    </row>
    <row r="7" spans="1:6" x14ac:dyDescent="0.3">
      <c r="A7" s="26" t="s">
        <v>32</v>
      </c>
      <c r="B7" s="27">
        <f>DBSCAN!B7*5</f>
        <v>0.69259000000000004</v>
      </c>
      <c r="C7" s="13">
        <v>10</v>
      </c>
      <c r="D7" s="30">
        <v>0.57409094267451144</v>
      </c>
      <c r="E7" s="30">
        <v>0.32204589874975026</v>
      </c>
      <c r="F7" s="41">
        <v>93.052384587445019</v>
      </c>
    </row>
    <row r="8" spans="1:6" x14ac:dyDescent="0.3">
      <c r="A8" s="26" t="s">
        <v>8</v>
      </c>
      <c r="B8" s="27">
        <f>DBSCAN!B8*5</f>
        <v>180070.5</v>
      </c>
      <c r="C8" s="13">
        <v>10</v>
      </c>
      <c r="D8" s="30">
        <v>0.57400156708868366</v>
      </c>
      <c r="E8" s="30">
        <v>0.44525130368057136</v>
      </c>
      <c r="F8" s="41">
        <v>126.06678324183743</v>
      </c>
    </row>
    <row r="9" spans="1:6" x14ac:dyDescent="0.3">
      <c r="A9" s="56" t="s">
        <v>33</v>
      </c>
      <c r="B9" s="27">
        <f>DBSCAN!B9*5</f>
        <v>225.947</v>
      </c>
      <c r="C9" s="13">
        <v>10</v>
      </c>
      <c r="D9" s="30">
        <v>0.38451760739398216</v>
      </c>
      <c r="E9" s="30">
        <v>0.3897250194204061</v>
      </c>
      <c r="F9" s="45">
        <v>7571.0644367014102</v>
      </c>
    </row>
    <row r="10" spans="1:6" x14ac:dyDescent="0.3">
      <c r="A10" s="26" t="s">
        <v>30</v>
      </c>
      <c r="B10" s="27">
        <f>DBSCAN!B10*5</f>
        <v>3579</v>
      </c>
      <c r="C10" s="13">
        <v>10</v>
      </c>
      <c r="D10" s="30">
        <v>0.399260506434444</v>
      </c>
      <c r="E10" s="30">
        <v>0.77559000296627079</v>
      </c>
      <c r="F10" s="41">
        <v>3434.9929367526711</v>
      </c>
    </row>
    <row r="11" spans="1:6" x14ac:dyDescent="0.3">
      <c r="A11" s="56" t="s">
        <v>35</v>
      </c>
      <c r="B11" s="27">
        <f>DBSCAN!B11*5</f>
        <v>185158000000</v>
      </c>
      <c r="C11" s="13">
        <v>12</v>
      </c>
      <c r="D11" s="30">
        <v>0.58405638272072535</v>
      </c>
      <c r="E11" s="43">
        <v>0.26020485332494425</v>
      </c>
      <c r="F11" s="41">
        <v>24.553993529830841</v>
      </c>
    </row>
    <row r="12" spans="1:6" x14ac:dyDescent="0.3">
      <c r="A12" s="56" t="s">
        <v>12</v>
      </c>
      <c r="B12" s="27">
        <f>DBSCAN!B12*5</f>
        <v>12.996749999999999</v>
      </c>
      <c r="C12" s="13">
        <v>10</v>
      </c>
      <c r="D12" s="43">
        <v>0.59133925287367117</v>
      </c>
      <c r="E12" s="30">
        <v>1.0897695026766516</v>
      </c>
      <c r="F12" s="41">
        <v>0.91271438669860316</v>
      </c>
    </row>
    <row r="13" spans="1:6" x14ac:dyDescent="0.3">
      <c r="A13" s="26" t="s">
        <v>13</v>
      </c>
      <c r="B13" s="27">
        <f>DBSCAN!B13*5</f>
        <v>23596.399999999998</v>
      </c>
      <c r="C13" s="13">
        <v>10</v>
      </c>
      <c r="D13" s="30">
        <v>0.57392553776441846</v>
      </c>
      <c r="E13" s="30">
        <v>0.47633997387485377</v>
      </c>
      <c r="F13" s="41">
        <v>1139.7325612733982</v>
      </c>
    </row>
    <row r="14" spans="1:6" x14ac:dyDescent="0.3">
      <c r="A14" s="26" t="s">
        <v>14</v>
      </c>
      <c r="B14" s="27">
        <f>DBSCAN!B14*5</f>
        <v>181990</v>
      </c>
      <c r="C14" s="13">
        <v>10</v>
      </c>
      <c r="D14" s="30">
        <v>0.57905504960995657</v>
      </c>
      <c r="E14" s="30">
        <v>0.90000859946891809</v>
      </c>
      <c r="F14" s="41">
        <v>62.354308347810417</v>
      </c>
    </row>
    <row r="15" spans="1:6" x14ac:dyDescent="0.3">
      <c r="A15" s="26" t="s">
        <v>31</v>
      </c>
      <c r="B15" s="27">
        <f>DBSCAN!B15*5</f>
        <v>7.1691500000000001</v>
      </c>
      <c r="C15" s="13">
        <v>10</v>
      </c>
      <c r="D15" s="30">
        <v>0.3850119743233793</v>
      </c>
      <c r="E15" s="30">
        <v>0.44223012903258418</v>
      </c>
      <c r="F15" s="41">
        <v>3999.3235696227916</v>
      </c>
    </row>
    <row r="16" spans="1:6" x14ac:dyDescent="0.3">
      <c r="A16" s="26" t="s">
        <v>16</v>
      </c>
      <c r="B16" s="27">
        <f>DBSCAN!B16*5</f>
        <v>101.98700000000001</v>
      </c>
      <c r="C16" s="13">
        <v>16</v>
      </c>
      <c r="D16" s="30">
        <v>0.58409373877729831</v>
      </c>
      <c r="E16" s="30">
        <v>2.8949170322931823</v>
      </c>
      <c r="F16" s="41">
        <v>3.5689600590403892</v>
      </c>
    </row>
    <row r="17" spans="1:6" x14ac:dyDescent="0.3">
      <c r="A17" s="26" t="s">
        <v>17</v>
      </c>
      <c r="B17" s="27">
        <f>DBSCAN!B17*5</f>
        <v>1189.355</v>
      </c>
      <c r="C17" s="13">
        <v>10</v>
      </c>
      <c r="D17" s="30">
        <v>0.56142392795062912</v>
      </c>
      <c r="E17" s="30">
        <v>0.52927559001923441</v>
      </c>
      <c r="F17" s="41">
        <v>519.3617306604782</v>
      </c>
    </row>
    <row r="18" spans="1:6" x14ac:dyDescent="0.3">
      <c r="A18" s="26" t="s">
        <v>18</v>
      </c>
      <c r="B18" s="27">
        <f>DBSCAN!B18*5</f>
        <v>0.43502299999999999</v>
      </c>
      <c r="C18" s="13">
        <v>10</v>
      </c>
      <c r="D18" s="30">
        <v>0.58895351824379372</v>
      </c>
      <c r="E18" s="30">
        <v>0.44680024331066814</v>
      </c>
      <c r="F18" s="41">
        <v>4.7906387107181905</v>
      </c>
    </row>
    <row r="19" spans="1:6" x14ac:dyDescent="0.3">
      <c r="A19" s="26" t="s">
        <v>29</v>
      </c>
      <c r="B19" s="27">
        <f>DBSCAN!B19*5</f>
        <v>0.18331249999999999</v>
      </c>
      <c r="C19" s="13">
        <v>10</v>
      </c>
      <c r="D19" s="30">
        <v>0.41410039106258029</v>
      </c>
      <c r="E19" s="30">
        <v>1.0661889948732564</v>
      </c>
      <c r="F19" s="41">
        <v>1415.4112932946139</v>
      </c>
    </row>
    <row r="20" spans="1:6" x14ac:dyDescent="0.3">
      <c r="A20" s="26" t="s">
        <v>34</v>
      </c>
      <c r="B20" s="27">
        <f>DBSCAN!B20*5</f>
        <v>412.32799999999997</v>
      </c>
      <c r="C20" s="13">
        <v>10</v>
      </c>
      <c r="D20" s="30">
        <v>0.57387505313753107</v>
      </c>
      <c r="E20" s="30">
        <v>0.87217811877492846</v>
      </c>
      <c r="F20" s="41">
        <v>271.33500056261187</v>
      </c>
    </row>
  </sheetData>
  <autoFilter ref="A3:F20">
    <sortState ref="A4:F20">
      <sortCondition ref="A3:A20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2"/>
  <sheetViews>
    <sheetView tabSelected="1" workbookViewId="0">
      <selection activeCell="P10" sqref="P10"/>
    </sheetView>
  </sheetViews>
  <sheetFormatPr defaultRowHeight="12.75" x14ac:dyDescent="0.2"/>
  <cols>
    <col min="1" max="1" width="11.85546875" bestFit="1" customWidth="1"/>
    <col min="2" max="2" width="11.5703125" bestFit="1" customWidth="1"/>
    <col min="3" max="3" width="11.42578125" bestFit="1" customWidth="1"/>
    <col min="4" max="4" width="10.5703125" style="10" bestFit="1" customWidth="1"/>
    <col min="5" max="5" width="9.7109375" style="10" bestFit="1" customWidth="1"/>
    <col min="6" max="6" width="10.7109375" style="11" bestFit="1" customWidth="1"/>
    <col min="8" max="8" width="11.85546875" bestFit="1" customWidth="1"/>
    <col min="9" max="9" width="11.5703125" bestFit="1" customWidth="1"/>
    <col min="10" max="10" width="11.42578125" bestFit="1" customWidth="1"/>
    <col min="11" max="11" width="10.5703125" style="10" bestFit="1" customWidth="1"/>
    <col min="12" max="12" width="9.7109375" style="10" bestFit="1" customWidth="1"/>
    <col min="13" max="13" width="10.7109375" style="11" bestFit="1" customWidth="1"/>
    <col min="15" max="15" width="11.85546875" bestFit="1" customWidth="1"/>
    <col min="16" max="16" width="11.5703125" bestFit="1" customWidth="1"/>
    <col min="17" max="17" width="11.42578125" bestFit="1" customWidth="1"/>
    <col min="18" max="18" width="10.5703125" style="10" bestFit="1" customWidth="1"/>
    <col min="19" max="19" width="9.7109375" style="10" bestFit="1" customWidth="1"/>
    <col min="20" max="20" width="10.7109375" style="11" bestFit="1" customWidth="1"/>
  </cols>
  <sheetData>
    <row r="3" spans="1:20" x14ac:dyDescent="0.2">
      <c r="A3" s="60" t="s">
        <v>70</v>
      </c>
      <c r="B3" s="60" t="s">
        <v>24</v>
      </c>
      <c r="C3" s="60" t="s">
        <v>83</v>
      </c>
      <c r="D3" s="61" t="s">
        <v>26</v>
      </c>
      <c r="E3" s="61" t="s">
        <v>27</v>
      </c>
      <c r="F3" s="62" t="s">
        <v>28</v>
      </c>
      <c r="G3" s="60"/>
      <c r="H3" s="60" t="s">
        <v>70</v>
      </c>
      <c r="I3" s="60" t="s">
        <v>24</v>
      </c>
      <c r="J3" s="60" t="s">
        <v>83</v>
      </c>
      <c r="K3" s="61" t="s">
        <v>26</v>
      </c>
      <c r="L3" s="61" t="s">
        <v>27</v>
      </c>
      <c r="M3" s="62" t="s">
        <v>28</v>
      </c>
      <c r="N3" s="60"/>
      <c r="O3" s="60" t="s">
        <v>70</v>
      </c>
      <c r="P3" s="60" t="s">
        <v>24</v>
      </c>
      <c r="Q3" s="60" t="s">
        <v>83</v>
      </c>
      <c r="R3" s="61" t="s">
        <v>26</v>
      </c>
      <c r="S3" s="61" t="s">
        <v>27</v>
      </c>
      <c r="T3" s="62" t="s">
        <v>28</v>
      </c>
    </row>
    <row r="4" spans="1:20" x14ac:dyDescent="0.2">
      <c r="A4" s="60" t="s">
        <v>81</v>
      </c>
      <c r="B4" s="60" t="s">
        <v>14</v>
      </c>
      <c r="C4" s="60">
        <v>10</v>
      </c>
      <c r="D4" s="61">
        <v>0.59940985001394986</v>
      </c>
      <c r="E4" s="61">
        <v>1.0827642694780262</v>
      </c>
      <c r="F4" s="62">
        <v>132.03216842744641</v>
      </c>
      <c r="G4" s="60"/>
      <c r="H4" s="60" t="s">
        <v>76</v>
      </c>
      <c r="I4" s="60" t="s">
        <v>35</v>
      </c>
      <c r="J4" s="60">
        <v>12</v>
      </c>
      <c r="K4" s="61">
        <v>0.58405638272072535</v>
      </c>
      <c r="L4" s="61">
        <v>0.26020485332494425</v>
      </c>
      <c r="M4" s="62">
        <v>24.553993529830841</v>
      </c>
      <c r="N4" s="60"/>
      <c r="O4" s="60" t="s">
        <v>82</v>
      </c>
      <c r="P4" s="60" t="s">
        <v>9</v>
      </c>
      <c r="Q4" s="60">
        <v>10</v>
      </c>
      <c r="R4" s="61">
        <v>0.30001076663473625</v>
      </c>
      <c r="S4" s="61">
        <v>0.52024929498013717</v>
      </c>
      <c r="T4" s="62">
        <v>25722.136040853366</v>
      </c>
    </row>
    <row r="5" spans="1:20" x14ac:dyDescent="0.2">
      <c r="A5" s="60" t="s">
        <v>76</v>
      </c>
      <c r="B5" s="60" t="s">
        <v>12</v>
      </c>
      <c r="C5" s="60">
        <v>10</v>
      </c>
      <c r="D5" s="61">
        <v>0.59133925287367117</v>
      </c>
      <c r="E5" s="61">
        <v>1.0897695026766516</v>
      </c>
      <c r="F5" s="62">
        <v>0.91271438669860316</v>
      </c>
      <c r="G5" s="60"/>
      <c r="H5" s="60" t="s">
        <v>86</v>
      </c>
      <c r="I5" s="60" t="s">
        <v>13</v>
      </c>
      <c r="J5" s="60">
        <v>4</v>
      </c>
      <c r="K5" s="61">
        <v>0.58520972144573435</v>
      </c>
      <c r="L5" s="61">
        <v>0.28489828500388359</v>
      </c>
      <c r="M5" s="62">
        <v>142.85970254612286</v>
      </c>
      <c r="N5" s="60"/>
      <c r="O5" s="60" t="s">
        <v>85</v>
      </c>
      <c r="P5" s="60" t="s">
        <v>9</v>
      </c>
      <c r="Q5" s="60">
        <v>10</v>
      </c>
      <c r="R5" s="61">
        <v>0.30482669160853404</v>
      </c>
      <c r="S5" s="61">
        <v>0.51837768358715919</v>
      </c>
      <c r="T5" s="62">
        <v>25500.574153605612</v>
      </c>
    </row>
    <row r="6" spans="1:20" x14ac:dyDescent="0.2">
      <c r="A6" s="60" t="s">
        <v>88</v>
      </c>
      <c r="B6" s="60" t="s">
        <v>14</v>
      </c>
      <c r="C6" s="60">
        <v>3</v>
      </c>
      <c r="D6" s="61">
        <v>0.58927857252741511</v>
      </c>
      <c r="E6" s="61">
        <v>0.31508664809260961</v>
      </c>
      <c r="F6" s="62">
        <v>19.997547941808783</v>
      </c>
      <c r="G6" s="60"/>
      <c r="H6" s="60" t="s">
        <v>88</v>
      </c>
      <c r="I6" s="60" t="s">
        <v>13</v>
      </c>
      <c r="J6" s="60">
        <v>4</v>
      </c>
      <c r="K6" s="61">
        <v>0.58520972144573435</v>
      </c>
      <c r="L6" s="61">
        <v>0.28489828500388359</v>
      </c>
      <c r="M6" s="62">
        <v>142.85970254612286</v>
      </c>
      <c r="N6" s="60"/>
      <c r="O6" s="60" t="s">
        <v>89</v>
      </c>
      <c r="P6" s="60" t="s">
        <v>9</v>
      </c>
      <c r="Q6" s="60">
        <v>10</v>
      </c>
      <c r="R6" s="61">
        <v>0.28719308640252822</v>
      </c>
      <c r="S6" s="61">
        <v>0.56959734045755606</v>
      </c>
      <c r="T6" s="62">
        <v>23461.746127704828</v>
      </c>
    </row>
    <row r="7" spans="1:20" x14ac:dyDescent="0.2">
      <c r="A7" s="60" t="s">
        <v>86</v>
      </c>
      <c r="B7" s="60" t="s">
        <v>12</v>
      </c>
      <c r="C7" s="60">
        <v>2</v>
      </c>
      <c r="D7" s="61">
        <v>0.58864840371017313</v>
      </c>
      <c r="E7" s="61">
        <v>1.0631870794694132</v>
      </c>
      <c r="F7" s="62">
        <v>7.391610456574063</v>
      </c>
      <c r="G7" s="60"/>
      <c r="H7" s="60" t="s">
        <v>84</v>
      </c>
      <c r="I7" s="60" t="s">
        <v>13</v>
      </c>
      <c r="J7" s="60">
        <v>10</v>
      </c>
      <c r="K7" s="61">
        <v>0.57328256479364648</v>
      </c>
      <c r="L7" s="61">
        <v>0.3936992097872502</v>
      </c>
      <c r="M7" s="62">
        <v>1140.4519496127896</v>
      </c>
      <c r="N7" s="60"/>
      <c r="O7" s="60" t="s">
        <v>87</v>
      </c>
      <c r="P7" s="60" t="s">
        <v>9</v>
      </c>
      <c r="Q7" s="60">
        <v>10</v>
      </c>
      <c r="R7" s="61">
        <v>0.26590142591211657</v>
      </c>
      <c r="S7" s="61">
        <v>0.56688594644210943</v>
      </c>
      <c r="T7" s="62">
        <v>22365.550642732778</v>
      </c>
    </row>
    <row r="8" spans="1:20" x14ac:dyDescent="0.2">
      <c r="A8" s="60" t="s">
        <v>84</v>
      </c>
      <c r="B8" s="60" t="s">
        <v>18</v>
      </c>
      <c r="C8" s="60">
        <v>10</v>
      </c>
      <c r="D8" s="61">
        <v>0.58774109360651616</v>
      </c>
      <c r="E8" s="61">
        <v>0.70173506609996061</v>
      </c>
      <c r="F8" s="62">
        <v>4.3323506565283214</v>
      </c>
      <c r="G8" s="60"/>
      <c r="H8" s="60" t="s">
        <v>81</v>
      </c>
      <c r="I8" s="60" t="s">
        <v>11</v>
      </c>
      <c r="J8" s="60">
        <v>10</v>
      </c>
      <c r="K8" s="61">
        <v>0.38294442176440541</v>
      </c>
      <c r="L8" s="61">
        <v>0.43472578936195116</v>
      </c>
      <c r="M8" s="62">
        <v>4552.043014749971</v>
      </c>
      <c r="N8" s="60"/>
      <c r="O8" s="60" t="s">
        <v>84</v>
      </c>
      <c r="P8" s="60" t="s">
        <v>9</v>
      </c>
      <c r="Q8" s="60">
        <v>10</v>
      </c>
      <c r="R8" s="61">
        <v>0.35420060251446001</v>
      </c>
      <c r="S8" s="61">
        <v>0.44602474968216149</v>
      </c>
      <c r="T8" s="62">
        <v>15800.095886244959</v>
      </c>
    </row>
    <row r="9" spans="1:20" x14ac:dyDescent="0.2">
      <c r="A9" s="60" t="s">
        <v>87</v>
      </c>
      <c r="B9" s="60" t="s">
        <v>5</v>
      </c>
      <c r="C9" s="60">
        <v>6</v>
      </c>
      <c r="D9" s="61">
        <v>0.40328593432285703</v>
      </c>
      <c r="E9" s="61">
        <v>1.7350770533218318</v>
      </c>
      <c r="F9" s="62">
        <v>783.16227803557126</v>
      </c>
      <c r="G9" s="60"/>
      <c r="H9" s="60" t="s">
        <v>85</v>
      </c>
      <c r="I9" s="60" t="s">
        <v>11</v>
      </c>
      <c r="J9" s="60">
        <v>10</v>
      </c>
      <c r="K9" s="61">
        <v>0.28264907893597191</v>
      </c>
      <c r="L9" s="61">
        <v>0.51558100050628219</v>
      </c>
      <c r="M9" s="62">
        <v>13704.826875115601</v>
      </c>
      <c r="N9" s="60"/>
      <c r="O9" s="60" t="s">
        <v>81</v>
      </c>
      <c r="P9" s="60" t="s">
        <v>9</v>
      </c>
      <c r="Q9" s="60">
        <v>10</v>
      </c>
      <c r="R9" s="61">
        <v>0.32799064227079577</v>
      </c>
      <c r="S9" s="61">
        <v>0.48927478663393875</v>
      </c>
      <c r="T9" s="62">
        <v>15619.037997762614</v>
      </c>
    </row>
    <row r="10" spans="1:20" x14ac:dyDescent="0.2">
      <c r="A10" s="60" t="s">
        <v>85</v>
      </c>
      <c r="B10" s="60" t="s">
        <v>12</v>
      </c>
      <c r="C10" s="60">
        <v>10</v>
      </c>
      <c r="D10" s="61">
        <v>0.37868910211019768</v>
      </c>
      <c r="E10" s="61">
        <v>1.4856677767608031</v>
      </c>
      <c r="F10" s="62">
        <v>915.61979494897525</v>
      </c>
      <c r="G10" s="60"/>
      <c r="H10" s="60" t="s">
        <v>82</v>
      </c>
      <c r="I10" s="60" t="s">
        <v>16</v>
      </c>
      <c r="J10" s="60">
        <v>10</v>
      </c>
      <c r="K10" s="61">
        <v>0.28304145269809933</v>
      </c>
      <c r="L10" s="61">
        <v>0.51797640672739598</v>
      </c>
      <c r="M10" s="62">
        <v>24046.82570790032</v>
      </c>
      <c r="N10" s="60"/>
      <c r="O10" s="60" t="s">
        <v>76</v>
      </c>
      <c r="P10" s="60" t="s">
        <v>33</v>
      </c>
      <c r="Q10" s="60">
        <v>10</v>
      </c>
      <c r="R10" s="61">
        <v>0.38451760739398216</v>
      </c>
      <c r="S10" s="61">
        <v>0.3897250194204061</v>
      </c>
      <c r="T10" s="62">
        <v>7571.0644367014102</v>
      </c>
    </row>
    <row r="11" spans="1:20" x14ac:dyDescent="0.2">
      <c r="A11" s="60" t="s">
        <v>82</v>
      </c>
      <c r="B11" s="60" t="s">
        <v>5</v>
      </c>
      <c r="C11" s="60">
        <v>8</v>
      </c>
      <c r="D11" s="61">
        <v>0.35668977759737086</v>
      </c>
      <c r="E11" s="61">
        <v>2.1265772187235519</v>
      </c>
      <c r="F11" s="62">
        <v>669.73683994662804</v>
      </c>
      <c r="G11" s="60"/>
      <c r="H11" s="60" t="s">
        <v>89</v>
      </c>
      <c r="I11" s="60" t="s">
        <v>7</v>
      </c>
      <c r="J11" s="60">
        <v>10</v>
      </c>
      <c r="K11" s="61">
        <v>0.2611358865767982</v>
      </c>
      <c r="L11" s="61">
        <v>0.5233135788429728</v>
      </c>
      <c r="M11" s="62">
        <v>8951.6116709235976</v>
      </c>
      <c r="N11" s="60"/>
      <c r="O11" s="60" t="s">
        <v>86</v>
      </c>
      <c r="P11" s="60" t="s">
        <v>19</v>
      </c>
      <c r="Q11" s="60">
        <v>9</v>
      </c>
      <c r="R11" s="61">
        <v>0.42205268721455336</v>
      </c>
      <c r="S11" s="61">
        <v>0.87200332427843186</v>
      </c>
      <c r="T11" s="62">
        <v>841.40071688289254</v>
      </c>
    </row>
    <row r="12" spans="1:20" x14ac:dyDescent="0.2">
      <c r="A12" s="60" t="s">
        <v>89</v>
      </c>
      <c r="B12" s="60" t="s">
        <v>12</v>
      </c>
      <c r="C12" s="60">
        <v>10</v>
      </c>
      <c r="D12" s="61">
        <v>0.33626191388579263</v>
      </c>
      <c r="E12" s="61">
        <v>2.0674477091602457</v>
      </c>
      <c r="F12" s="62">
        <v>811.50128652918193</v>
      </c>
      <c r="G12" s="60"/>
      <c r="H12" s="60" t="s">
        <v>87</v>
      </c>
      <c r="I12" s="60" t="s">
        <v>11</v>
      </c>
      <c r="J12" s="60">
        <v>10</v>
      </c>
      <c r="K12" s="61">
        <v>0.23693803125827828</v>
      </c>
      <c r="L12" s="61">
        <v>0.52712691887798602</v>
      </c>
      <c r="M12" s="62">
        <v>14043.928451650283</v>
      </c>
      <c r="N12" s="60"/>
      <c r="O12" s="60" t="s">
        <v>88</v>
      </c>
      <c r="P12" s="60" t="s">
        <v>19</v>
      </c>
      <c r="Q12" s="60">
        <v>9</v>
      </c>
      <c r="R12" s="61">
        <v>0.42426113597809539</v>
      </c>
      <c r="S12" s="61">
        <v>0.87299569339699479</v>
      </c>
      <c r="T12" s="62">
        <v>798.7535536940793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>
      <selection activeCell="D19" sqref="A19:D19"/>
    </sheetView>
  </sheetViews>
  <sheetFormatPr defaultRowHeight="12.75" x14ac:dyDescent="0.2"/>
  <cols>
    <col min="1" max="1" width="21.85546875" bestFit="1" customWidth="1"/>
    <col min="2" max="2" width="14.7109375" bestFit="1" customWidth="1"/>
    <col min="3" max="3" width="13.7109375" bestFit="1" customWidth="1"/>
    <col min="4" max="4" width="14.85546875" bestFit="1" customWidth="1"/>
  </cols>
  <sheetData>
    <row r="1" spans="1:4" x14ac:dyDescent="0.2">
      <c r="A1" s="1"/>
    </row>
    <row r="2" spans="1:4" x14ac:dyDescent="0.2">
      <c r="A2" s="1"/>
    </row>
    <row r="3" spans="1:4" ht="15" x14ac:dyDescent="0.3">
      <c r="A3" s="2" t="s">
        <v>0</v>
      </c>
      <c r="B3" s="3" t="s">
        <v>1</v>
      </c>
      <c r="C3" s="3" t="s">
        <v>2</v>
      </c>
      <c r="D3" s="4" t="s">
        <v>3</v>
      </c>
    </row>
    <row r="4" spans="1:4" ht="15" x14ac:dyDescent="0.3">
      <c r="A4" s="55" t="s">
        <v>14</v>
      </c>
      <c r="B4" s="7">
        <v>0.59940985001394986</v>
      </c>
      <c r="C4" s="6">
        <v>1.0827642694780262</v>
      </c>
      <c r="D4" s="8">
        <v>132.03216842744641</v>
      </c>
    </row>
    <row r="5" spans="1:4" ht="15" x14ac:dyDescent="0.3">
      <c r="A5" s="5" t="s">
        <v>18</v>
      </c>
      <c r="B5" s="6">
        <v>0.55919429074044735</v>
      </c>
      <c r="C5" s="6">
        <v>1.1933595926717331</v>
      </c>
      <c r="D5" s="8">
        <v>25.753654188428548</v>
      </c>
    </row>
    <row r="6" spans="1:4" ht="15" x14ac:dyDescent="0.3">
      <c r="A6" s="5" t="s">
        <v>17</v>
      </c>
      <c r="B6" s="6">
        <v>0.5443705947843922</v>
      </c>
      <c r="C6" s="6">
        <v>0.6083940898481639</v>
      </c>
      <c r="D6" s="8">
        <v>748.07089089537146</v>
      </c>
    </row>
    <row r="7" spans="1:4" ht="15" x14ac:dyDescent="0.3">
      <c r="A7" s="5" t="s">
        <v>13</v>
      </c>
      <c r="B7" s="6">
        <v>0.53796340532644782</v>
      </c>
      <c r="C7" s="6">
        <v>0.47377488685018482</v>
      </c>
      <c r="D7" s="8">
        <v>2037.8051614475423</v>
      </c>
    </row>
    <row r="8" spans="1:4" ht="15" x14ac:dyDescent="0.3">
      <c r="A8" s="5" t="s">
        <v>8</v>
      </c>
      <c r="B8" s="6">
        <v>0.44567898912286963</v>
      </c>
      <c r="C8" s="6">
        <v>0.80290453051029009</v>
      </c>
      <c r="D8" s="8">
        <v>387.1534174602715</v>
      </c>
    </row>
    <row r="9" spans="1:4" ht="15" x14ac:dyDescent="0.3">
      <c r="A9" s="5" t="s">
        <v>5</v>
      </c>
      <c r="B9" s="6">
        <v>0.42968336001648005</v>
      </c>
      <c r="C9" s="6">
        <v>1.116171067767709</v>
      </c>
      <c r="D9" s="8">
        <v>250.15519746478273</v>
      </c>
    </row>
    <row r="10" spans="1:4" ht="15" x14ac:dyDescent="0.3">
      <c r="A10" s="5" t="s">
        <v>12</v>
      </c>
      <c r="B10" s="6">
        <v>0.42892238284131046</v>
      </c>
      <c r="C10" s="6">
        <v>1.3187640513758132</v>
      </c>
      <c r="D10" s="8">
        <v>521.68688510362688</v>
      </c>
    </row>
    <row r="11" spans="1:4" ht="15" x14ac:dyDescent="0.3">
      <c r="A11" s="5" t="s">
        <v>6</v>
      </c>
      <c r="B11" s="6">
        <v>0.42632985335563489</v>
      </c>
      <c r="C11" s="6">
        <v>1.2032568311685661</v>
      </c>
      <c r="D11" s="8">
        <v>907.87089141073432</v>
      </c>
    </row>
    <row r="12" spans="1:4" ht="15" x14ac:dyDescent="0.3">
      <c r="A12" s="5" t="s">
        <v>4</v>
      </c>
      <c r="B12" s="6">
        <v>0.40444024737138135</v>
      </c>
      <c r="C12" s="6">
        <v>0.79234013476111109</v>
      </c>
      <c r="D12" s="8">
        <v>665.39132573686311</v>
      </c>
    </row>
    <row r="13" spans="1:4" ht="15" x14ac:dyDescent="0.3">
      <c r="A13" s="5" t="s">
        <v>10</v>
      </c>
      <c r="B13" s="6">
        <v>0.40165247289906142</v>
      </c>
      <c r="C13" s="6">
        <v>0.61175788874273485</v>
      </c>
      <c r="D13" s="8">
        <v>4241.1001987287127</v>
      </c>
    </row>
    <row r="14" spans="1:4" ht="15" x14ac:dyDescent="0.3">
      <c r="A14" s="55" t="s">
        <v>11</v>
      </c>
      <c r="B14" s="6">
        <v>0.38294442176440541</v>
      </c>
      <c r="C14" s="7">
        <v>0.43472578936195116</v>
      </c>
      <c r="D14" s="8">
        <v>4552.043014749971</v>
      </c>
    </row>
    <row r="15" spans="1:4" ht="15" x14ac:dyDescent="0.3">
      <c r="A15" s="5" t="s">
        <v>15</v>
      </c>
      <c r="B15" s="6">
        <v>0.37009168570012418</v>
      </c>
      <c r="C15" s="6">
        <v>0.58531731691172839</v>
      </c>
      <c r="D15" s="8">
        <v>3643.9915526925602</v>
      </c>
    </row>
    <row r="16" spans="1:4" ht="15" x14ac:dyDescent="0.3">
      <c r="A16" s="5" t="s">
        <v>20</v>
      </c>
      <c r="B16" s="6">
        <v>0.35590440382943328</v>
      </c>
      <c r="C16" s="6">
        <v>1.7765913914376086</v>
      </c>
      <c r="D16" s="8">
        <v>371.98631042671127</v>
      </c>
    </row>
    <row r="17" spans="1:4" ht="15" x14ac:dyDescent="0.3">
      <c r="A17" s="5" t="s">
        <v>19</v>
      </c>
      <c r="B17" s="6">
        <v>0.35007647063990349</v>
      </c>
      <c r="C17" s="6">
        <v>0.94746249473373056</v>
      </c>
      <c r="D17" s="8">
        <v>2935.6621989798232</v>
      </c>
    </row>
    <row r="18" spans="1:4" ht="15" x14ac:dyDescent="0.3">
      <c r="A18" s="5" t="s">
        <v>16</v>
      </c>
      <c r="B18" s="6">
        <v>0.34390708449903118</v>
      </c>
      <c r="C18" s="6">
        <v>0.48478335194813643</v>
      </c>
      <c r="D18" s="8">
        <v>9768.7478212971873</v>
      </c>
    </row>
    <row r="19" spans="1:4" ht="15" x14ac:dyDescent="0.3">
      <c r="A19" s="55" t="s">
        <v>9</v>
      </c>
      <c r="B19" s="6">
        <v>0.32799064227079577</v>
      </c>
      <c r="C19" s="6">
        <v>0.48927478663393875</v>
      </c>
      <c r="D19" s="9">
        <v>15619.037997762614</v>
      </c>
    </row>
    <row r="20" spans="1:4" ht="15" x14ac:dyDescent="0.3">
      <c r="A20" s="5" t="s">
        <v>7</v>
      </c>
      <c r="B20" s="6">
        <v>0.31343205249360651</v>
      </c>
      <c r="C20" s="6">
        <v>0.50152137336195135</v>
      </c>
      <c r="D20" s="8">
        <v>2840.0669547499933</v>
      </c>
    </row>
  </sheetData>
  <autoFilter ref="A3:D20">
    <sortState ref="A4:D20">
      <sortCondition descending="1" ref="B3:B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>
      <selection activeCell="D16" sqref="A16:D16"/>
    </sheetView>
  </sheetViews>
  <sheetFormatPr defaultRowHeight="12.75" x14ac:dyDescent="0.2"/>
  <cols>
    <col min="1" max="1" width="21.85546875" bestFit="1" customWidth="1"/>
    <col min="2" max="2" width="14.7109375" bestFit="1" customWidth="1"/>
    <col min="3" max="3" width="13.7109375" bestFit="1" customWidth="1"/>
    <col min="4" max="4" width="14.85546875" bestFit="1" customWidth="1"/>
  </cols>
  <sheetData>
    <row r="1" spans="1:4" x14ac:dyDescent="0.2">
      <c r="A1" s="1"/>
    </row>
    <row r="2" spans="1:4" x14ac:dyDescent="0.2">
      <c r="A2" s="1"/>
    </row>
    <row r="3" spans="1:4" ht="15" x14ac:dyDescent="0.3">
      <c r="A3" s="2" t="s">
        <v>0</v>
      </c>
      <c r="B3" s="3" t="s">
        <v>1</v>
      </c>
      <c r="C3" s="3" t="s">
        <v>2</v>
      </c>
      <c r="D3" s="4" t="s">
        <v>3</v>
      </c>
    </row>
    <row r="4" spans="1:4" ht="15" x14ac:dyDescent="0.3">
      <c r="A4" s="55" t="s">
        <v>9</v>
      </c>
      <c r="B4" s="6">
        <v>0.28719308640252822</v>
      </c>
      <c r="C4" s="6">
        <v>0.56959734045755606</v>
      </c>
      <c r="D4" s="9">
        <v>23461.746127704828</v>
      </c>
    </row>
    <row r="5" spans="1:4" ht="15" x14ac:dyDescent="0.3">
      <c r="A5" s="5" t="s">
        <v>16</v>
      </c>
      <c r="B5" s="6">
        <v>0.26546400599420134</v>
      </c>
      <c r="C5" s="6">
        <v>0.56644379684938773</v>
      </c>
      <c r="D5" s="8">
        <v>17303.290140245837</v>
      </c>
    </row>
    <row r="6" spans="1:4" ht="15" x14ac:dyDescent="0.3">
      <c r="A6" s="55" t="s">
        <v>7</v>
      </c>
      <c r="B6" s="6">
        <v>0.2611358865767982</v>
      </c>
      <c r="C6" s="7">
        <v>0.5233135788429728</v>
      </c>
      <c r="D6" s="8">
        <v>8951.6116709235976</v>
      </c>
    </row>
    <row r="7" spans="1:4" ht="15" x14ac:dyDescent="0.3">
      <c r="A7" s="5" t="s">
        <v>11</v>
      </c>
      <c r="B7" s="6">
        <v>0.22902312464528177</v>
      </c>
      <c r="C7" s="6">
        <v>0.53791149409261529</v>
      </c>
      <c r="D7" s="8">
        <v>8811.8887052762948</v>
      </c>
    </row>
    <row r="8" spans="1:4" ht="15" x14ac:dyDescent="0.3">
      <c r="A8" s="5" t="s">
        <v>10</v>
      </c>
      <c r="B8" s="6">
        <v>0.30456739057111287</v>
      </c>
      <c r="C8" s="6">
        <v>0.9363529798096103</v>
      </c>
      <c r="D8" s="8">
        <v>6020.3749712829467</v>
      </c>
    </row>
    <row r="9" spans="1:4" ht="15" x14ac:dyDescent="0.3">
      <c r="A9" s="5" t="s">
        <v>15</v>
      </c>
      <c r="B9" s="6">
        <v>0.31111954628129151</v>
      </c>
      <c r="C9" s="6">
        <v>0.85700776337561457</v>
      </c>
      <c r="D9" s="8">
        <v>5499.0692869597287</v>
      </c>
    </row>
    <row r="10" spans="1:4" ht="15" x14ac:dyDescent="0.3">
      <c r="A10" s="5" t="s">
        <v>13</v>
      </c>
      <c r="B10" s="6">
        <v>0.26125570249679508</v>
      </c>
      <c r="C10" s="6">
        <v>1.0680178936478142</v>
      </c>
      <c r="D10" s="8">
        <v>5198.4822587729477</v>
      </c>
    </row>
    <row r="11" spans="1:4" ht="15" x14ac:dyDescent="0.3">
      <c r="A11" s="5" t="s">
        <v>19</v>
      </c>
      <c r="B11" s="6">
        <v>0.28893939275076075</v>
      </c>
      <c r="C11" s="6">
        <v>1.0288953266479806</v>
      </c>
      <c r="D11" s="8">
        <v>4105.0031889218153</v>
      </c>
    </row>
    <row r="12" spans="1:4" ht="15" x14ac:dyDescent="0.3">
      <c r="A12" s="5" t="s">
        <v>17</v>
      </c>
      <c r="B12" s="6">
        <v>0.29182438290985091</v>
      </c>
      <c r="C12" s="6">
        <v>1.0073752351627117</v>
      </c>
      <c r="D12" s="8">
        <v>2824.4811118842495</v>
      </c>
    </row>
    <row r="13" spans="1:4" ht="15" x14ac:dyDescent="0.3">
      <c r="A13" s="5" t="s">
        <v>6</v>
      </c>
      <c r="B13" s="6">
        <v>0.28702137998579835</v>
      </c>
      <c r="C13" s="6">
        <v>1.653658006333832</v>
      </c>
      <c r="D13" s="8">
        <v>1535.8659051197797</v>
      </c>
    </row>
    <row r="14" spans="1:4" ht="15" x14ac:dyDescent="0.3">
      <c r="A14" s="5" t="s">
        <v>4</v>
      </c>
      <c r="B14" s="6">
        <v>0.31984657694419144</v>
      </c>
      <c r="C14" s="6">
        <v>1.1635161551271118</v>
      </c>
      <c r="D14" s="8">
        <v>1262.4522891231559</v>
      </c>
    </row>
    <row r="15" spans="1:4" ht="15" x14ac:dyDescent="0.3">
      <c r="A15" s="5" t="s">
        <v>8</v>
      </c>
      <c r="B15" s="6">
        <v>0.28315444011649821</v>
      </c>
      <c r="C15" s="6">
        <v>1.7767931809352042</v>
      </c>
      <c r="D15" s="8">
        <v>916.56204219948302</v>
      </c>
    </row>
    <row r="16" spans="1:4" ht="15" x14ac:dyDescent="0.3">
      <c r="A16" s="55" t="s">
        <v>12</v>
      </c>
      <c r="B16" s="7">
        <v>0.33626191388579263</v>
      </c>
      <c r="C16" s="6">
        <v>2.0674477091602457</v>
      </c>
      <c r="D16" s="8">
        <v>811.50128652918193</v>
      </c>
    </row>
    <row r="17" spans="1:4" ht="15" x14ac:dyDescent="0.3">
      <c r="A17" s="5" t="s">
        <v>20</v>
      </c>
      <c r="B17" s="6">
        <v>0.21865684319268938</v>
      </c>
      <c r="C17" s="6">
        <v>2.0213188739547774</v>
      </c>
      <c r="D17" s="8">
        <v>744.45215298826872</v>
      </c>
    </row>
    <row r="18" spans="1:4" ht="15" x14ac:dyDescent="0.3">
      <c r="A18" s="5" t="s">
        <v>5</v>
      </c>
      <c r="B18" s="6">
        <v>0.30845225511673457</v>
      </c>
      <c r="C18" s="6">
        <v>2.1771544051766547</v>
      </c>
      <c r="D18" s="8">
        <v>519.95309652706464</v>
      </c>
    </row>
    <row r="19" spans="1:4" ht="15" x14ac:dyDescent="0.3">
      <c r="A19" s="5" t="s">
        <v>14</v>
      </c>
      <c r="B19" s="6">
        <v>0.26231902363064313</v>
      </c>
      <c r="C19" s="6">
        <v>2.2125163990504344</v>
      </c>
      <c r="D19" s="8">
        <v>482.94490851457948</v>
      </c>
    </row>
    <row r="20" spans="1:4" ht="15" x14ac:dyDescent="0.3">
      <c r="A20" s="5" t="s">
        <v>18</v>
      </c>
      <c r="B20" s="6">
        <v>0.24165194920459615</v>
      </c>
      <c r="C20" s="6">
        <v>2.1392378213585723</v>
      </c>
      <c r="D20" s="8">
        <v>243.37450742082183</v>
      </c>
    </row>
  </sheetData>
  <autoFilter ref="A3:D20">
    <sortState ref="A4:D20">
      <sortCondition descending="1" ref="D3:D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>
      <selection activeCell="D18" sqref="A18:D18"/>
    </sheetView>
  </sheetViews>
  <sheetFormatPr defaultRowHeight="12.75" x14ac:dyDescent="0.2"/>
  <cols>
    <col min="1" max="1" width="21.85546875" bestFit="1" customWidth="1"/>
    <col min="2" max="2" width="14.7109375" bestFit="1" customWidth="1"/>
    <col min="3" max="3" width="13.7109375" bestFit="1" customWidth="1"/>
    <col min="4" max="4" width="14.85546875" bestFit="1" customWidth="1"/>
  </cols>
  <sheetData>
    <row r="1" spans="1:4" x14ac:dyDescent="0.2">
      <c r="A1" s="1"/>
    </row>
    <row r="2" spans="1:4" x14ac:dyDescent="0.2">
      <c r="A2" s="1"/>
    </row>
    <row r="3" spans="1:4" ht="15" x14ac:dyDescent="0.3">
      <c r="A3" s="2" t="s">
        <v>0</v>
      </c>
      <c r="B3" s="3" t="s">
        <v>1</v>
      </c>
      <c r="C3" s="3" t="s">
        <v>2</v>
      </c>
      <c r="D3" s="4" t="s">
        <v>3</v>
      </c>
    </row>
    <row r="4" spans="1:4" ht="15" x14ac:dyDescent="0.3">
      <c r="A4" s="55" t="s">
        <v>9</v>
      </c>
      <c r="B4" s="6">
        <v>0.35420060251446001</v>
      </c>
      <c r="C4" s="6">
        <v>0.44602474968216149</v>
      </c>
      <c r="D4" s="9">
        <v>15800.095886244959</v>
      </c>
    </row>
    <row r="5" spans="1:4" ht="15" x14ac:dyDescent="0.3">
      <c r="A5" s="5" t="s">
        <v>16</v>
      </c>
      <c r="B5" s="6">
        <v>0.35058395939440912</v>
      </c>
      <c r="C5" s="6">
        <v>0.44287283687592305</v>
      </c>
      <c r="D5" s="8">
        <v>11423.263456292079</v>
      </c>
    </row>
    <row r="6" spans="1:4" ht="15" x14ac:dyDescent="0.3">
      <c r="A6" s="5" t="s">
        <v>11</v>
      </c>
      <c r="B6" s="6">
        <v>0.34970092822036652</v>
      </c>
      <c r="C6" s="6">
        <v>0.44420245655883261</v>
      </c>
      <c r="D6" s="8">
        <v>6597.5819816917119</v>
      </c>
    </row>
    <row r="7" spans="1:4" ht="15" x14ac:dyDescent="0.3">
      <c r="A7" s="5" t="s">
        <v>15</v>
      </c>
      <c r="B7" s="6">
        <v>0.38300645232707931</v>
      </c>
      <c r="C7" s="6">
        <v>0.44708434159206129</v>
      </c>
      <c r="D7" s="8">
        <v>3950.5153974902796</v>
      </c>
    </row>
    <row r="8" spans="1:4" ht="15" x14ac:dyDescent="0.3">
      <c r="A8" s="5" t="s">
        <v>7</v>
      </c>
      <c r="B8" s="6">
        <v>0.36236212201907658</v>
      </c>
      <c r="C8" s="6">
        <v>0.43512387890382176</v>
      </c>
      <c r="D8" s="8">
        <v>3657.2688763868791</v>
      </c>
    </row>
    <row r="9" spans="1:4" ht="15" x14ac:dyDescent="0.3">
      <c r="A9" s="5" t="s">
        <v>10</v>
      </c>
      <c r="B9" s="6">
        <v>0.405276237529481</v>
      </c>
      <c r="C9" s="6">
        <v>0.55151060880727842</v>
      </c>
      <c r="D9" s="8">
        <v>3446.5140640581271</v>
      </c>
    </row>
    <row r="10" spans="1:4" ht="15" x14ac:dyDescent="0.3">
      <c r="A10" s="5" t="s">
        <v>19</v>
      </c>
      <c r="B10" s="6">
        <v>0.41283913923260113</v>
      </c>
      <c r="C10" s="6">
        <v>0.46108211276907607</v>
      </c>
      <c r="D10" s="8">
        <v>1372.8590630704778</v>
      </c>
    </row>
    <row r="11" spans="1:4" ht="15" x14ac:dyDescent="0.3">
      <c r="A11" s="55" t="s">
        <v>13</v>
      </c>
      <c r="B11" s="6">
        <v>0.57328256479364648</v>
      </c>
      <c r="C11" s="7">
        <v>0.3936992097872502</v>
      </c>
      <c r="D11" s="8">
        <v>1140.4519496127896</v>
      </c>
    </row>
    <row r="12" spans="1:4" ht="15" x14ac:dyDescent="0.3">
      <c r="A12" s="5" t="s">
        <v>17</v>
      </c>
      <c r="B12" s="6">
        <v>0.5497959344132447</v>
      </c>
      <c r="C12" s="6">
        <v>0.51634733666395671</v>
      </c>
      <c r="D12" s="8">
        <v>587.28016537990754</v>
      </c>
    </row>
    <row r="13" spans="1:4" ht="15" x14ac:dyDescent="0.3">
      <c r="A13" s="5" t="s">
        <v>6</v>
      </c>
      <c r="B13" s="6">
        <v>0.44131352187075051</v>
      </c>
      <c r="C13" s="6">
        <v>0.64890067999149237</v>
      </c>
      <c r="D13" s="8">
        <v>575.56588928057977</v>
      </c>
    </row>
    <row r="14" spans="1:4" ht="15" x14ac:dyDescent="0.3">
      <c r="A14" s="5" t="s">
        <v>8</v>
      </c>
      <c r="B14" s="6">
        <v>0.43113479581709446</v>
      </c>
      <c r="C14" s="6">
        <v>0.60259896180658246</v>
      </c>
      <c r="D14" s="8">
        <v>295.82695824978066</v>
      </c>
    </row>
    <row r="15" spans="1:4" ht="15" x14ac:dyDescent="0.3">
      <c r="A15" s="5" t="s">
        <v>20</v>
      </c>
      <c r="B15" s="6">
        <v>0.57042633842569923</v>
      </c>
      <c r="C15" s="6">
        <v>0.66870022435344145</v>
      </c>
      <c r="D15" s="8">
        <v>287.60354288269298</v>
      </c>
    </row>
    <row r="16" spans="1:4" ht="15" x14ac:dyDescent="0.3">
      <c r="A16" s="5" t="s">
        <v>14</v>
      </c>
      <c r="B16" s="6">
        <v>0.57391285010440307</v>
      </c>
      <c r="C16" s="6">
        <v>0.49758565965681517</v>
      </c>
      <c r="D16" s="8">
        <v>83.386719180621313</v>
      </c>
    </row>
    <row r="17" spans="1:4" ht="15" x14ac:dyDescent="0.3">
      <c r="A17" s="5" t="s">
        <v>4</v>
      </c>
      <c r="B17" s="6">
        <v>0.57463438241178455</v>
      </c>
      <c r="C17" s="6">
        <v>0.60348603721356198</v>
      </c>
      <c r="D17" s="8">
        <v>79.780378316283475</v>
      </c>
    </row>
    <row r="18" spans="1:4" ht="15" x14ac:dyDescent="0.3">
      <c r="A18" s="55" t="s">
        <v>18</v>
      </c>
      <c r="B18" s="7">
        <v>0.58774109360651616</v>
      </c>
      <c r="C18" s="6">
        <v>0.70173506609996061</v>
      </c>
      <c r="D18" s="8">
        <v>4.3323506565283214</v>
      </c>
    </row>
    <row r="19" spans="1:4" ht="15" x14ac:dyDescent="0.3">
      <c r="A19" s="5" t="s">
        <v>5</v>
      </c>
      <c r="B19" s="6">
        <v>0.58636816245533352</v>
      </c>
      <c r="C19" s="6">
        <v>0.98057839287172599</v>
      </c>
      <c r="D19" s="8">
        <v>1.7236554173605558</v>
      </c>
    </row>
    <row r="20" spans="1:4" ht="15" x14ac:dyDescent="0.3">
      <c r="A20" s="5" t="s">
        <v>12</v>
      </c>
      <c r="B20" s="6">
        <v>0.58757441926229581</v>
      </c>
      <c r="C20" s="6">
        <v>1.0823909115209065</v>
      </c>
      <c r="D20" s="8">
        <v>1.5828972476349725</v>
      </c>
    </row>
  </sheetData>
  <autoFilter ref="A3:D20">
    <sortState ref="A4:D20">
      <sortCondition descending="1" ref="D3:D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zoomScaleNormal="100" workbookViewId="0">
      <selection activeCell="B7" sqref="B7"/>
    </sheetView>
  </sheetViews>
  <sheetFormatPr defaultRowHeight="15" x14ac:dyDescent="0.2"/>
  <cols>
    <col min="1" max="1" width="21.85546875" style="25" bestFit="1" customWidth="1"/>
    <col min="2" max="2" width="17.85546875" style="33" bestFit="1" customWidth="1"/>
    <col min="3" max="3" width="9.5703125" style="34" bestFit="1" customWidth="1"/>
    <col min="4" max="4" width="12.28515625" style="34" bestFit="1" customWidth="1"/>
    <col min="5" max="5" width="12.42578125" style="35" bestFit="1" customWidth="1"/>
    <col min="6" max="6" width="13.7109375" style="35" bestFit="1" customWidth="1"/>
    <col min="7" max="7" width="14.85546875" style="36" bestFit="1" customWidth="1"/>
    <col min="8" max="16384" width="9.140625" style="25"/>
  </cols>
  <sheetData>
    <row r="3" spans="1:8" x14ac:dyDescent="0.2">
      <c r="A3" s="18" t="s">
        <v>0</v>
      </c>
      <c r="B3" s="19" t="s">
        <v>22</v>
      </c>
      <c r="C3" s="20" t="s">
        <v>23</v>
      </c>
      <c r="D3" s="21" t="s">
        <v>21</v>
      </c>
      <c r="E3" s="22" t="s">
        <v>1</v>
      </c>
      <c r="F3" s="22" t="s">
        <v>2</v>
      </c>
      <c r="G3" s="23" t="s">
        <v>3</v>
      </c>
      <c r="H3" s="24"/>
    </row>
    <row r="4" spans="1:8" x14ac:dyDescent="0.2">
      <c r="A4" s="26" t="s">
        <v>4</v>
      </c>
      <c r="B4" s="27">
        <v>17200</v>
      </c>
      <c r="C4" s="28">
        <v>2</v>
      </c>
      <c r="D4" s="28">
        <v>7</v>
      </c>
      <c r="E4" s="29">
        <v>0.58703658165463213</v>
      </c>
      <c r="F4" s="30">
        <v>0.90561752437386345</v>
      </c>
      <c r="G4" s="31">
        <v>35.785512831633703</v>
      </c>
      <c r="H4" s="32"/>
    </row>
    <row r="5" spans="1:8" x14ac:dyDescent="0.2">
      <c r="A5" s="26" t="s">
        <v>5</v>
      </c>
      <c r="B5" s="27">
        <v>2.83</v>
      </c>
      <c r="C5" s="28">
        <v>12</v>
      </c>
      <c r="D5" s="28">
        <v>2</v>
      </c>
      <c r="E5" s="29">
        <v>0.57889645350558239</v>
      </c>
      <c r="F5" s="30">
        <v>1.5367665879176835</v>
      </c>
      <c r="G5" s="31">
        <v>23.50233661679485</v>
      </c>
      <c r="H5" s="24"/>
    </row>
    <row r="6" spans="1:8" x14ac:dyDescent="0.2">
      <c r="A6" s="26" t="s">
        <v>6</v>
      </c>
      <c r="B6" s="27">
        <v>1.4252</v>
      </c>
      <c r="C6" s="28">
        <v>2</v>
      </c>
      <c r="D6" s="28">
        <v>7</v>
      </c>
      <c r="E6" s="29">
        <v>0.58790688236898769</v>
      </c>
      <c r="F6" s="30">
        <v>1.3141327589746044</v>
      </c>
      <c r="G6" s="31">
        <v>4.0821339364813296</v>
      </c>
    </row>
    <row r="7" spans="1:8" x14ac:dyDescent="0.2">
      <c r="A7" s="26" t="s">
        <v>7</v>
      </c>
      <c r="B7" s="27">
        <v>0.138518</v>
      </c>
      <c r="C7" s="28">
        <v>6</v>
      </c>
      <c r="D7" s="28">
        <v>9</v>
      </c>
      <c r="E7" s="29">
        <v>0.50232247595336732</v>
      </c>
      <c r="F7" s="30">
        <v>0.48603351194578615</v>
      </c>
      <c r="G7" s="31">
        <v>128.8005531243908</v>
      </c>
    </row>
    <row r="8" spans="1:8" x14ac:dyDescent="0.2">
      <c r="A8" s="26" t="s">
        <v>8</v>
      </c>
      <c r="B8" s="27">
        <v>36014.1</v>
      </c>
      <c r="C8" s="28">
        <v>3</v>
      </c>
      <c r="D8" s="28">
        <v>4</v>
      </c>
      <c r="E8" s="29">
        <v>0.44823324773091344</v>
      </c>
      <c r="F8" s="30">
        <v>0.86536477043154436</v>
      </c>
      <c r="G8" s="31">
        <v>664.09400372729863</v>
      </c>
    </row>
    <row r="9" spans="1:8" x14ac:dyDescent="0.2">
      <c r="A9" s="26" t="s">
        <v>9</v>
      </c>
      <c r="B9" s="27">
        <v>45.189399999999999</v>
      </c>
      <c r="C9" s="28">
        <v>17</v>
      </c>
      <c r="D9" s="28">
        <v>9</v>
      </c>
      <c r="E9" s="29">
        <v>0.50166164196632601</v>
      </c>
      <c r="F9" s="30">
        <v>0.92660789246255604</v>
      </c>
      <c r="G9" s="31">
        <v>41.556167419165199</v>
      </c>
    </row>
    <row r="10" spans="1:8" x14ac:dyDescent="0.2">
      <c r="A10" s="26" t="s">
        <v>10</v>
      </c>
      <c r="B10" s="27">
        <v>715.8</v>
      </c>
      <c r="C10" s="28">
        <v>8</v>
      </c>
      <c r="D10" s="28">
        <v>6</v>
      </c>
      <c r="E10" s="29">
        <v>0.47973688650503693</v>
      </c>
      <c r="F10" s="30">
        <v>1.3654119000029876</v>
      </c>
      <c r="G10" s="31">
        <v>391.57951507759191</v>
      </c>
    </row>
    <row r="11" spans="1:8" x14ac:dyDescent="0.2">
      <c r="A11" s="26" t="s">
        <v>11</v>
      </c>
      <c r="B11" s="27">
        <v>37031600000</v>
      </c>
      <c r="C11" s="28">
        <v>16</v>
      </c>
      <c r="D11" s="28">
        <v>8</v>
      </c>
      <c r="E11" s="29">
        <v>0.54406992286294664</v>
      </c>
      <c r="F11" s="30">
        <v>1.4892444708622978</v>
      </c>
      <c r="G11" s="31">
        <v>19.183882021269007</v>
      </c>
    </row>
    <row r="12" spans="1:8" x14ac:dyDescent="0.2">
      <c r="A12" s="56" t="s">
        <v>12</v>
      </c>
      <c r="B12" s="27">
        <v>2.5993499999999998</v>
      </c>
      <c r="C12" s="28">
        <v>2</v>
      </c>
      <c r="D12" s="28">
        <v>2</v>
      </c>
      <c r="E12" s="42">
        <v>0.58864840371017313</v>
      </c>
      <c r="F12" s="30">
        <v>1.0631870794694132</v>
      </c>
      <c r="G12" s="31">
        <v>7.391610456574063</v>
      </c>
    </row>
    <row r="13" spans="1:8" x14ac:dyDescent="0.2">
      <c r="A13" s="56" t="s">
        <v>13</v>
      </c>
      <c r="B13" s="27">
        <v>4719.28</v>
      </c>
      <c r="C13" s="28">
        <v>2</v>
      </c>
      <c r="D13" s="54">
        <v>4</v>
      </c>
      <c r="E13" s="29">
        <v>0.58520972144573435</v>
      </c>
      <c r="F13" s="43">
        <v>0.28489828500388359</v>
      </c>
      <c r="G13" s="31">
        <v>142.85970254612286</v>
      </c>
    </row>
    <row r="14" spans="1:8" x14ac:dyDescent="0.2">
      <c r="A14" s="26" t="s">
        <v>14</v>
      </c>
      <c r="B14" s="27">
        <v>36398</v>
      </c>
      <c r="C14" s="28">
        <v>2</v>
      </c>
      <c r="D14" s="28">
        <v>3</v>
      </c>
      <c r="E14" s="29">
        <v>0.58799127164367126</v>
      </c>
      <c r="F14" s="30">
        <v>0.52320839231594507</v>
      </c>
      <c r="G14" s="31">
        <v>36.231631334947664</v>
      </c>
    </row>
    <row r="15" spans="1:8" x14ac:dyDescent="0.2">
      <c r="A15" s="26" t="s">
        <v>15</v>
      </c>
      <c r="B15" s="27">
        <v>1.4338299999999999</v>
      </c>
      <c r="C15" s="28">
        <v>3</v>
      </c>
      <c r="D15" s="28">
        <v>7</v>
      </c>
      <c r="E15" s="29">
        <v>0.51282892115486012</v>
      </c>
      <c r="F15" s="30">
        <v>0.91888274551076832</v>
      </c>
      <c r="G15" s="31">
        <v>175.26216741145163</v>
      </c>
    </row>
    <row r="16" spans="1:8" x14ac:dyDescent="0.2">
      <c r="A16" s="26" t="s">
        <v>16</v>
      </c>
      <c r="B16" s="27">
        <v>20.397400000000001</v>
      </c>
      <c r="C16" s="28">
        <v>20</v>
      </c>
      <c r="D16" s="28">
        <v>9</v>
      </c>
      <c r="E16" s="29">
        <v>0.4792323873810071</v>
      </c>
      <c r="F16" s="30">
        <v>0.92674176659249752</v>
      </c>
      <c r="G16" s="31">
        <v>66.180045584779307</v>
      </c>
    </row>
    <row r="17" spans="1:7" x14ac:dyDescent="0.2">
      <c r="A17" s="26" t="s">
        <v>17</v>
      </c>
      <c r="B17" s="27">
        <v>237.87100000000001</v>
      </c>
      <c r="C17" s="28">
        <v>3</v>
      </c>
      <c r="D17" s="28">
        <v>8</v>
      </c>
      <c r="E17" s="29">
        <v>0.55780874576346196</v>
      </c>
      <c r="F17" s="30">
        <v>0.76697600111652386</v>
      </c>
      <c r="G17" s="31">
        <v>467.72867771780443</v>
      </c>
    </row>
    <row r="18" spans="1:7" x14ac:dyDescent="0.2">
      <c r="A18" s="26" t="s">
        <v>18</v>
      </c>
      <c r="B18" s="27">
        <v>8.7004600000000001E-2</v>
      </c>
      <c r="C18" s="28">
        <v>2</v>
      </c>
      <c r="D18" s="28">
        <v>4</v>
      </c>
      <c r="E18" s="29">
        <v>0.58578587265251769</v>
      </c>
      <c r="F18" s="30">
        <v>1.013132995672188</v>
      </c>
      <c r="G18" s="31">
        <v>8.6679741600685549</v>
      </c>
    </row>
    <row r="19" spans="1:7" x14ac:dyDescent="0.2">
      <c r="A19" s="56" t="s">
        <v>19</v>
      </c>
      <c r="B19" s="27">
        <v>3.6662500000000001E-2</v>
      </c>
      <c r="C19" s="28">
        <v>5</v>
      </c>
      <c r="D19" s="28">
        <v>9</v>
      </c>
      <c r="E19" s="29">
        <v>0.42205268721455336</v>
      </c>
      <c r="F19" s="30">
        <v>0.87200332427843186</v>
      </c>
      <c r="G19" s="44">
        <v>841.40071688289254</v>
      </c>
    </row>
    <row r="20" spans="1:7" x14ac:dyDescent="0.2">
      <c r="A20" s="26" t="s">
        <v>20</v>
      </c>
      <c r="B20" s="27">
        <v>82.465599999999995</v>
      </c>
      <c r="C20" s="28">
        <v>2</v>
      </c>
      <c r="D20" s="28">
        <v>6</v>
      </c>
      <c r="E20" s="29">
        <v>0.58505546427700439</v>
      </c>
      <c r="F20" s="30">
        <v>0.67005215951701036</v>
      </c>
      <c r="G20" s="31">
        <v>62.840338468630179</v>
      </c>
    </row>
  </sheetData>
  <autoFilter ref="A3:G20">
    <sortState ref="A4:G20">
      <sortCondition ref="A3:A20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0"/>
  <sheetViews>
    <sheetView workbookViewId="0">
      <selection activeCell="E18" sqref="A18:E18"/>
    </sheetView>
  </sheetViews>
  <sheetFormatPr defaultRowHeight="12.75" x14ac:dyDescent="0.2"/>
  <cols>
    <col min="1" max="1" width="21.85546875" bestFit="1" customWidth="1"/>
    <col min="2" max="2" width="14.5703125" style="11" bestFit="1" customWidth="1"/>
    <col min="3" max="3" width="14.7109375" bestFit="1" customWidth="1"/>
    <col min="4" max="4" width="13.7109375" style="14" bestFit="1" customWidth="1"/>
    <col min="5" max="5" width="12.5703125" style="10" bestFit="1" customWidth="1"/>
  </cols>
  <sheetData>
    <row r="1" spans="1:5" x14ac:dyDescent="0.2">
      <c r="A1" s="1"/>
    </row>
    <row r="2" spans="1:5" x14ac:dyDescent="0.2">
      <c r="A2" s="1"/>
    </row>
    <row r="3" spans="1:5" ht="15" x14ac:dyDescent="0.3">
      <c r="A3" s="2" t="s">
        <v>0</v>
      </c>
      <c r="B3" s="12" t="s">
        <v>21</v>
      </c>
      <c r="C3" s="3" t="s">
        <v>1</v>
      </c>
      <c r="D3" s="3" t="s">
        <v>2</v>
      </c>
      <c r="E3" s="15" t="s">
        <v>3</v>
      </c>
    </row>
    <row r="4" spans="1:5" ht="15" x14ac:dyDescent="0.3">
      <c r="A4" s="55" t="s">
        <v>9</v>
      </c>
      <c r="B4" s="13">
        <v>10</v>
      </c>
      <c r="C4" s="6">
        <v>0.30001076663473625</v>
      </c>
      <c r="D4" s="6">
        <v>0.52024929498013717</v>
      </c>
      <c r="E4" s="17">
        <v>25722.136040853366</v>
      </c>
    </row>
    <row r="5" spans="1:5" ht="15" x14ac:dyDescent="0.3">
      <c r="A5" s="55" t="s">
        <v>16</v>
      </c>
      <c r="B5" s="13">
        <v>10</v>
      </c>
      <c r="C5" s="6">
        <v>0.28304145269809933</v>
      </c>
      <c r="D5" s="7">
        <v>0.51797640672739598</v>
      </c>
      <c r="E5" s="16">
        <v>24046.82570790032</v>
      </c>
    </row>
    <row r="6" spans="1:5" ht="15" x14ac:dyDescent="0.3">
      <c r="A6" s="5" t="s">
        <v>11</v>
      </c>
      <c r="B6" s="13">
        <v>10</v>
      </c>
      <c r="C6" s="6">
        <v>0.24947995287128144</v>
      </c>
      <c r="D6" s="6">
        <v>0.52551218332135641</v>
      </c>
      <c r="E6" s="16">
        <v>15069.90884107021</v>
      </c>
    </row>
    <row r="7" spans="1:5" ht="15" x14ac:dyDescent="0.3">
      <c r="A7" s="5" t="s">
        <v>7</v>
      </c>
      <c r="B7" s="13">
        <v>10</v>
      </c>
      <c r="C7" s="6">
        <v>0.25691607002996136</v>
      </c>
      <c r="D7" s="6">
        <v>0.53349142292841611</v>
      </c>
      <c r="E7" s="16">
        <v>13852.790518281876</v>
      </c>
    </row>
    <row r="8" spans="1:5" ht="15" x14ac:dyDescent="0.3">
      <c r="A8" s="5" t="s">
        <v>15</v>
      </c>
      <c r="B8" s="13">
        <v>10</v>
      </c>
      <c r="C8" s="6">
        <v>0.30769011794183299</v>
      </c>
      <c r="D8" s="6">
        <v>0.7044496713276126</v>
      </c>
      <c r="E8" s="16">
        <v>7967.284719151713</v>
      </c>
    </row>
    <row r="9" spans="1:5" ht="15" x14ac:dyDescent="0.3">
      <c r="A9" s="5" t="s">
        <v>10</v>
      </c>
      <c r="B9" s="13">
        <v>10</v>
      </c>
      <c r="C9" s="6">
        <v>0.3018722489102314</v>
      </c>
      <c r="D9" s="6">
        <v>0.90946599697025354</v>
      </c>
      <c r="E9" s="16">
        <v>6583.7977284245781</v>
      </c>
    </row>
    <row r="10" spans="1:5" ht="15" x14ac:dyDescent="0.3">
      <c r="A10" s="5" t="s">
        <v>13</v>
      </c>
      <c r="B10" s="13">
        <v>10</v>
      </c>
      <c r="C10" s="6">
        <v>0.28140623643869367</v>
      </c>
      <c r="D10" s="6">
        <v>0.81640249589274438</v>
      </c>
      <c r="E10" s="16">
        <v>6459.1371129124636</v>
      </c>
    </row>
    <row r="11" spans="1:5" ht="15" x14ac:dyDescent="0.3">
      <c r="A11" s="5" t="s">
        <v>19</v>
      </c>
      <c r="B11" s="13">
        <v>10</v>
      </c>
      <c r="C11" s="6">
        <v>0.28273185586823324</v>
      </c>
      <c r="D11" s="6">
        <v>0.94264713228790187</v>
      </c>
      <c r="E11" s="16">
        <v>4923.8249114869541</v>
      </c>
    </row>
    <row r="12" spans="1:5" ht="15" x14ac:dyDescent="0.3">
      <c r="A12" s="5" t="s">
        <v>17</v>
      </c>
      <c r="B12" s="13">
        <v>10</v>
      </c>
      <c r="C12" s="6">
        <v>0.27894182338137657</v>
      </c>
      <c r="D12" s="6">
        <v>0.96798095067559087</v>
      </c>
      <c r="E12" s="16">
        <v>3460.9049905493966</v>
      </c>
    </row>
    <row r="13" spans="1:5" ht="15" x14ac:dyDescent="0.3">
      <c r="A13" s="5" t="s">
        <v>6</v>
      </c>
      <c r="B13" s="13">
        <v>10</v>
      </c>
      <c r="C13" s="6">
        <v>0.31260394715768913</v>
      </c>
      <c r="D13" s="6">
        <v>1.6282959972895454</v>
      </c>
      <c r="E13" s="16">
        <v>1680.5073216538731</v>
      </c>
    </row>
    <row r="14" spans="1:5" ht="15" x14ac:dyDescent="0.3">
      <c r="A14" s="5" t="s">
        <v>4</v>
      </c>
      <c r="B14" s="13">
        <v>10</v>
      </c>
      <c r="C14" s="6">
        <v>0.32148892375316612</v>
      </c>
      <c r="D14" s="6">
        <v>1.17311841569287</v>
      </c>
      <c r="E14" s="16">
        <v>1327.2179428645406</v>
      </c>
    </row>
    <row r="15" spans="1:5" ht="15" x14ac:dyDescent="0.3">
      <c r="A15" s="5" t="s">
        <v>8</v>
      </c>
      <c r="B15" s="13">
        <v>10</v>
      </c>
      <c r="C15" s="6">
        <v>0.30646349945409807</v>
      </c>
      <c r="D15" s="6">
        <v>2.9365121919710431</v>
      </c>
      <c r="E15" s="16">
        <v>927.44245358274975</v>
      </c>
    </row>
    <row r="16" spans="1:5" ht="15" x14ac:dyDescent="0.3">
      <c r="A16" s="5" t="s">
        <v>12</v>
      </c>
      <c r="B16" s="13">
        <v>9</v>
      </c>
      <c r="C16" s="6">
        <v>0.34481192614968276</v>
      </c>
      <c r="D16" s="6">
        <v>2.114617109290422</v>
      </c>
      <c r="E16" s="16">
        <v>861.20058712831758</v>
      </c>
    </row>
    <row r="17" spans="1:5" ht="15" x14ac:dyDescent="0.3">
      <c r="A17" s="5" t="s">
        <v>20</v>
      </c>
      <c r="B17" s="13">
        <v>10</v>
      </c>
      <c r="C17" s="6">
        <v>0.23595268288761514</v>
      </c>
      <c r="D17" s="6">
        <v>3.1642455606468025</v>
      </c>
      <c r="E17" s="16">
        <v>808.80083983014174</v>
      </c>
    </row>
    <row r="18" spans="1:5" ht="15" x14ac:dyDescent="0.3">
      <c r="A18" s="55" t="s">
        <v>5</v>
      </c>
      <c r="B18" s="13">
        <v>8</v>
      </c>
      <c r="C18" s="7">
        <v>0.35668977759737086</v>
      </c>
      <c r="D18" s="6">
        <v>2.1265772187235519</v>
      </c>
      <c r="E18" s="16">
        <v>669.73683994662804</v>
      </c>
    </row>
    <row r="19" spans="1:5" ht="15" x14ac:dyDescent="0.3">
      <c r="A19" s="5" t="s">
        <v>14</v>
      </c>
      <c r="B19" s="13">
        <v>6</v>
      </c>
      <c r="C19" s="6">
        <v>0.35238252054585212</v>
      </c>
      <c r="D19" s="6">
        <v>1.4703556837957412</v>
      </c>
      <c r="E19" s="16">
        <v>623.85459601357172</v>
      </c>
    </row>
    <row r="20" spans="1:5" ht="15" x14ac:dyDescent="0.3">
      <c r="A20" s="5" t="s">
        <v>18</v>
      </c>
      <c r="B20" s="13">
        <v>10</v>
      </c>
      <c r="C20" s="6">
        <v>0.23965286443267628</v>
      </c>
      <c r="D20" s="6">
        <v>3.7476752433455238</v>
      </c>
      <c r="E20" s="16">
        <v>189.6007864777396</v>
      </c>
    </row>
  </sheetData>
  <autoFilter ref="A3:E20">
    <sortState ref="A4:E20">
      <sortCondition descending="1" ref="E3:E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>
      <selection activeCell="D15" sqref="A15:D15"/>
    </sheetView>
  </sheetViews>
  <sheetFormatPr defaultRowHeight="12.75" x14ac:dyDescent="0.2"/>
  <cols>
    <col min="1" max="1" width="21.85546875" bestFit="1" customWidth="1"/>
    <col min="2" max="2" width="14.7109375" bestFit="1" customWidth="1"/>
    <col min="3" max="3" width="13.7109375" bestFit="1" customWidth="1"/>
    <col min="4" max="4" width="14.85546875" bestFit="1" customWidth="1"/>
  </cols>
  <sheetData>
    <row r="1" spans="1:4" x14ac:dyDescent="0.2">
      <c r="A1" s="1"/>
    </row>
    <row r="2" spans="1:4" x14ac:dyDescent="0.2">
      <c r="A2" s="1"/>
    </row>
    <row r="3" spans="1:4" ht="15" x14ac:dyDescent="0.3">
      <c r="A3" s="2" t="s">
        <v>0</v>
      </c>
      <c r="B3" s="3" t="s">
        <v>1</v>
      </c>
      <c r="C3" s="3" t="s">
        <v>2</v>
      </c>
      <c r="D3" s="4" t="s">
        <v>3</v>
      </c>
    </row>
    <row r="4" spans="1:4" ht="15" x14ac:dyDescent="0.3">
      <c r="A4" s="55" t="s">
        <v>12</v>
      </c>
      <c r="B4" s="7">
        <v>0.37868910211019768</v>
      </c>
      <c r="C4" s="6">
        <v>1.4856677767608031</v>
      </c>
      <c r="D4" s="8">
        <v>915.61979494897525</v>
      </c>
    </row>
    <row r="5" spans="1:4" ht="15" x14ac:dyDescent="0.3">
      <c r="A5" s="5" t="s">
        <v>6</v>
      </c>
      <c r="B5" s="6">
        <v>0.37722929379673165</v>
      </c>
      <c r="C5" s="6">
        <v>1.316173308610302</v>
      </c>
      <c r="D5" s="8">
        <v>1776.0520793411554</v>
      </c>
    </row>
    <row r="6" spans="1:4" ht="15" x14ac:dyDescent="0.3">
      <c r="A6" s="5" t="s">
        <v>10</v>
      </c>
      <c r="B6" s="6">
        <v>0.35583686896411781</v>
      </c>
      <c r="C6" s="6">
        <v>0.75000541891870898</v>
      </c>
      <c r="D6" s="8">
        <v>6731.8515020308569</v>
      </c>
    </row>
    <row r="7" spans="1:4" ht="15" x14ac:dyDescent="0.3">
      <c r="A7" s="5" t="s">
        <v>15</v>
      </c>
      <c r="B7" s="6">
        <v>0.34425404489716027</v>
      </c>
      <c r="C7" s="6">
        <v>0.68547168551302762</v>
      </c>
      <c r="D7" s="8">
        <v>7261.1294689299029</v>
      </c>
    </row>
    <row r="8" spans="1:4" ht="15" x14ac:dyDescent="0.3">
      <c r="A8" s="5" t="s">
        <v>14</v>
      </c>
      <c r="B8" s="6">
        <v>0.3306950730309709</v>
      </c>
      <c r="C8" s="6">
        <v>1.5400300276382948</v>
      </c>
      <c r="D8" s="8">
        <v>537.71304756632799</v>
      </c>
    </row>
    <row r="9" spans="1:4" ht="15" x14ac:dyDescent="0.3">
      <c r="A9" s="5" t="s">
        <v>4</v>
      </c>
      <c r="B9" s="6">
        <v>0.32567600117656292</v>
      </c>
      <c r="C9" s="6">
        <v>1.2514721207767412</v>
      </c>
      <c r="D9" s="8">
        <v>1211.8219297999428</v>
      </c>
    </row>
    <row r="10" spans="1:4" ht="15" x14ac:dyDescent="0.3">
      <c r="A10" s="5" t="s">
        <v>8</v>
      </c>
      <c r="B10" s="6">
        <v>0.31845461132265479</v>
      </c>
      <c r="C10" s="6">
        <v>1.3358530387112424</v>
      </c>
      <c r="D10" s="8">
        <v>1016.7672409394912</v>
      </c>
    </row>
    <row r="11" spans="1:4" ht="15" x14ac:dyDescent="0.3">
      <c r="A11" s="5" t="s">
        <v>5</v>
      </c>
      <c r="B11" s="6">
        <v>0.31154754986611549</v>
      </c>
      <c r="C11" s="6">
        <v>1.7693110385654083</v>
      </c>
      <c r="D11" s="8">
        <v>636.35476879444627</v>
      </c>
    </row>
    <row r="12" spans="1:4" ht="15" x14ac:dyDescent="0.3">
      <c r="A12" s="55" t="s">
        <v>9</v>
      </c>
      <c r="B12" s="6">
        <v>0.30482669160853404</v>
      </c>
      <c r="C12" s="6">
        <v>0.51837768358715919</v>
      </c>
      <c r="D12" s="9">
        <v>25500.574153605612</v>
      </c>
    </row>
    <row r="13" spans="1:4" ht="15" x14ac:dyDescent="0.3">
      <c r="A13" s="5" t="s">
        <v>19</v>
      </c>
      <c r="B13" s="6">
        <v>0.28974775682729087</v>
      </c>
      <c r="C13" s="6">
        <v>0.9878185403355213</v>
      </c>
      <c r="D13" s="8">
        <v>3843.5482386624344</v>
      </c>
    </row>
    <row r="14" spans="1:4" ht="15" x14ac:dyDescent="0.3">
      <c r="A14" s="5" t="s">
        <v>16</v>
      </c>
      <c r="B14" s="6">
        <v>0.28655676343902686</v>
      </c>
      <c r="C14" s="6">
        <v>0.51722120474501609</v>
      </c>
      <c r="D14" s="8">
        <v>23936.176976006784</v>
      </c>
    </row>
    <row r="15" spans="1:4" ht="15" x14ac:dyDescent="0.3">
      <c r="A15" s="55" t="s">
        <v>11</v>
      </c>
      <c r="B15" s="6">
        <v>0.28264907893597191</v>
      </c>
      <c r="C15" s="7">
        <v>0.51558100050628219</v>
      </c>
      <c r="D15" s="8">
        <v>13704.826875115601</v>
      </c>
    </row>
    <row r="16" spans="1:4" ht="15" x14ac:dyDescent="0.3">
      <c r="A16" s="5" t="s">
        <v>17</v>
      </c>
      <c r="B16" s="6">
        <v>0.27600685719946411</v>
      </c>
      <c r="C16" s="6">
        <v>0.83426807963065952</v>
      </c>
      <c r="D16" s="8">
        <v>4008.2692737554739</v>
      </c>
    </row>
    <row r="17" spans="1:4" ht="15" x14ac:dyDescent="0.3">
      <c r="A17" s="5" t="s">
        <v>13</v>
      </c>
      <c r="B17" s="6">
        <v>0.27475316660351873</v>
      </c>
      <c r="C17" s="6">
        <v>0.84942274249098837</v>
      </c>
      <c r="D17" s="8">
        <v>6773.5271197799921</v>
      </c>
    </row>
    <row r="18" spans="1:4" ht="15" x14ac:dyDescent="0.3">
      <c r="A18" s="5" t="s">
        <v>7</v>
      </c>
      <c r="B18" s="6">
        <v>0.25583916688563252</v>
      </c>
      <c r="C18" s="6">
        <v>0.54630002235693642</v>
      </c>
      <c r="D18" s="8">
        <v>14041.259839930781</v>
      </c>
    </row>
    <row r="19" spans="1:4" ht="15" x14ac:dyDescent="0.3">
      <c r="A19" s="5" t="s">
        <v>20</v>
      </c>
      <c r="B19" s="6">
        <v>0.20590161313979052</v>
      </c>
      <c r="C19" s="6">
        <v>1.511385264156099</v>
      </c>
      <c r="D19" s="8">
        <v>946.29704701072569</v>
      </c>
    </row>
    <row r="20" spans="1:4" ht="15" x14ac:dyDescent="0.3">
      <c r="A20" s="5" t="s">
        <v>18</v>
      </c>
      <c r="B20" s="6">
        <v>0.20456579931661878</v>
      </c>
      <c r="C20" s="6">
        <v>1.8325430899199724</v>
      </c>
      <c r="D20" s="8">
        <v>282.23730392784637</v>
      </c>
    </row>
  </sheetData>
  <autoFilter ref="A3:D20">
    <sortState ref="A4:D20">
      <sortCondition descending="1" ref="B3:B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0"/>
  <sheetViews>
    <sheetView workbookViewId="0">
      <selection activeCell="E18" sqref="A18:E18"/>
    </sheetView>
  </sheetViews>
  <sheetFormatPr defaultRowHeight="12.75" x14ac:dyDescent="0.2"/>
  <cols>
    <col min="1" max="1" width="21.85546875" bestFit="1" customWidth="1"/>
    <col min="2" max="2" width="14.5703125" bestFit="1" customWidth="1"/>
    <col min="3" max="3" width="14.7109375" bestFit="1" customWidth="1"/>
    <col min="4" max="4" width="13.7109375" bestFit="1" customWidth="1"/>
    <col min="5" max="5" width="12.5703125" bestFit="1" customWidth="1"/>
  </cols>
  <sheetData>
    <row r="1" spans="1:5" x14ac:dyDescent="0.2">
      <c r="A1" s="1"/>
    </row>
    <row r="2" spans="1:5" x14ac:dyDescent="0.2">
      <c r="A2" s="1"/>
    </row>
    <row r="3" spans="1:5" ht="15" x14ac:dyDescent="0.3">
      <c r="A3" s="2" t="s">
        <v>0</v>
      </c>
      <c r="B3" s="12" t="s">
        <v>21</v>
      </c>
      <c r="C3" s="3" t="s">
        <v>1</v>
      </c>
      <c r="D3" s="3" t="s">
        <v>2</v>
      </c>
      <c r="E3" s="15" t="s">
        <v>3</v>
      </c>
    </row>
    <row r="4" spans="1:5" ht="15" x14ac:dyDescent="0.3">
      <c r="A4" s="55" t="s">
        <v>9</v>
      </c>
      <c r="B4" s="13">
        <v>10</v>
      </c>
      <c r="C4" s="6">
        <v>0.26590142591211657</v>
      </c>
      <c r="D4" s="6">
        <v>0.56688594644210943</v>
      </c>
      <c r="E4" s="17">
        <v>22365.550642732778</v>
      </c>
    </row>
    <row r="5" spans="1:5" ht="15" x14ac:dyDescent="0.3">
      <c r="A5" s="5" t="s">
        <v>16</v>
      </c>
      <c r="B5" s="13">
        <v>10</v>
      </c>
      <c r="C5" s="6">
        <v>0.25870309822444387</v>
      </c>
      <c r="D5" s="6">
        <v>0.55042506295909477</v>
      </c>
      <c r="E5" s="16">
        <v>20995.549095655206</v>
      </c>
    </row>
    <row r="6" spans="1:5" ht="15" x14ac:dyDescent="0.3">
      <c r="A6" s="55" t="s">
        <v>11</v>
      </c>
      <c r="B6" s="13">
        <v>10</v>
      </c>
      <c r="C6" s="6">
        <v>0.23693803125827828</v>
      </c>
      <c r="D6" s="7">
        <v>0.52712691887798602</v>
      </c>
      <c r="E6" s="16">
        <v>14043.928451650283</v>
      </c>
    </row>
    <row r="7" spans="1:5" ht="15" x14ac:dyDescent="0.3">
      <c r="A7" s="5" t="s">
        <v>7</v>
      </c>
      <c r="B7" s="13">
        <v>10</v>
      </c>
      <c r="C7" s="6">
        <v>0.24512975207340201</v>
      </c>
      <c r="D7" s="6">
        <v>0.5285520262190142</v>
      </c>
      <c r="E7" s="16">
        <v>13693.225837827311</v>
      </c>
    </row>
    <row r="8" spans="1:5" ht="15" x14ac:dyDescent="0.3">
      <c r="A8" s="5" t="s">
        <v>15</v>
      </c>
      <c r="B8" s="13">
        <v>10</v>
      </c>
      <c r="C8" s="6">
        <v>0.29072358364338985</v>
      </c>
      <c r="D8" s="6">
        <v>0.74259936661137727</v>
      </c>
      <c r="E8" s="16">
        <v>8359.2724165131913</v>
      </c>
    </row>
    <row r="9" spans="1:5" ht="15" x14ac:dyDescent="0.3">
      <c r="A9" s="5" t="s">
        <v>10</v>
      </c>
      <c r="B9" s="13">
        <v>10</v>
      </c>
      <c r="C9" s="6">
        <v>0.29577673182405056</v>
      </c>
      <c r="D9" s="6">
        <v>0.807656128056499</v>
      </c>
      <c r="E9" s="16">
        <v>5261.6966938244841</v>
      </c>
    </row>
    <row r="10" spans="1:5" ht="15" x14ac:dyDescent="0.3">
      <c r="A10" s="5" t="s">
        <v>19</v>
      </c>
      <c r="B10" s="13">
        <v>10</v>
      </c>
      <c r="C10" s="6">
        <v>0.29289083540555955</v>
      </c>
      <c r="D10" s="6">
        <v>0.95139801035292293</v>
      </c>
      <c r="E10" s="16">
        <v>3699.7424464058417</v>
      </c>
    </row>
    <row r="11" spans="1:5" ht="15" x14ac:dyDescent="0.3">
      <c r="A11" s="5" t="s">
        <v>13</v>
      </c>
      <c r="B11" s="13">
        <v>10</v>
      </c>
      <c r="C11" s="6">
        <v>0.24386061138425216</v>
      </c>
      <c r="D11" s="6">
        <v>1.0180768035339636</v>
      </c>
      <c r="E11" s="16">
        <v>3465.0456203681688</v>
      </c>
    </row>
    <row r="12" spans="1:5" ht="15" x14ac:dyDescent="0.3">
      <c r="A12" s="5" t="s">
        <v>17</v>
      </c>
      <c r="B12" s="13">
        <v>10</v>
      </c>
      <c r="C12" s="6">
        <v>0.2700633312514818</v>
      </c>
      <c r="D12" s="6">
        <v>1.035429148903076</v>
      </c>
      <c r="E12" s="16">
        <v>2200.6549359309229</v>
      </c>
    </row>
    <row r="13" spans="1:5" ht="15" x14ac:dyDescent="0.3">
      <c r="A13" s="5" t="s">
        <v>6</v>
      </c>
      <c r="B13" s="13">
        <v>6</v>
      </c>
      <c r="C13" s="6">
        <v>0.33439084804720925</v>
      </c>
      <c r="D13" s="6">
        <v>1.6282880812413181</v>
      </c>
      <c r="E13" s="16">
        <v>1753.8757998949618</v>
      </c>
    </row>
    <row r="14" spans="1:5" ht="15" x14ac:dyDescent="0.3">
      <c r="A14" s="5" t="s">
        <v>4</v>
      </c>
      <c r="B14" s="13">
        <v>10</v>
      </c>
      <c r="C14" s="6">
        <v>0.31307336624781373</v>
      </c>
      <c r="D14" s="6">
        <v>1.2106767655299984</v>
      </c>
      <c r="E14" s="16">
        <v>1012.4624846878994</v>
      </c>
    </row>
    <row r="15" spans="1:5" ht="15" x14ac:dyDescent="0.3">
      <c r="A15" s="5" t="s">
        <v>12</v>
      </c>
      <c r="B15" s="13">
        <v>7</v>
      </c>
      <c r="C15" s="6">
        <v>0.3399153563584506</v>
      </c>
      <c r="D15" s="6">
        <v>1.8445418275926748</v>
      </c>
      <c r="E15" s="16">
        <v>963.56485732019223</v>
      </c>
    </row>
    <row r="16" spans="1:5" ht="15" x14ac:dyDescent="0.3">
      <c r="A16" s="5" t="s">
        <v>8</v>
      </c>
      <c r="B16" s="13">
        <v>10</v>
      </c>
      <c r="C16" s="6">
        <v>0.32344716950961622</v>
      </c>
      <c r="D16" s="6">
        <v>1.6129488725716814</v>
      </c>
      <c r="E16" s="16">
        <v>837.52405004291359</v>
      </c>
    </row>
    <row r="17" spans="1:5" ht="15" x14ac:dyDescent="0.3">
      <c r="A17" s="5" t="s">
        <v>20</v>
      </c>
      <c r="B17" s="13">
        <v>9</v>
      </c>
      <c r="C17" s="6">
        <v>0.24535968316225437</v>
      </c>
      <c r="D17" s="6">
        <v>1.6012240262230411</v>
      </c>
      <c r="E17" s="16">
        <v>818.99959521778703</v>
      </c>
    </row>
    <row r="18" spans="1:5" ht="15" x14ac:dyDescent="0.3">
      <c r="A18" s="55" t="s">
        <v>5</v>
      </c>
      <c r="B18" s="13">
        <v>6</v>
      </c>
      <c r="C18" s="7">
        <v>0.40328593432285703</v>
      </c>
      <c r="D18" s="6">
        <v>1.7350770533218318</v>
      </c>
      <c r="E18" s="16">
        <v>783.16227803557126</v>
      </c>
    </row>
    <row r="19" spans="1:5" ht="15" x14ac:dyDescent="0.3">
      <c r="A19" s="5" t="s">
        <v>18</v>
      </c>
      <c r="B19" s="13">
        <v>8</v>
      </c>
      <c r="C19" s="6">
        <v>0.29155003007576763</v>
      </c>
      <c r="D19" s="6">
        <v>2.0308539357477899</v>
      </c>
      <c r="E19" s="16">
        <v>214.4483185416565</v>
      </c>
    </row>
    <row r="20" spans="1:5" ht="15" x14ac:dyDescent="0.3">
      <c r="A20" s="5" t="s">
        <v>14</v>
      </c>
      <c r="B20" s="13">
        <v>6</v>
      </c>
      <c r="C20" s="6">
        <v>0.31331254452425628</v>
      </c>
      <c r="D20" s="6">
        <v>2.048957763412234</v>
      </c>
      <c r="E20" s="16">
        <v>183.37676998958878</v>
      </c>
    </row>
  </sheetData>
  <autoFilter ref="A3:E20">
    <sortState ref="A4:E20">
      <sortCondition descending="1" ref="E3:E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INFORMAÇÕES</vt:lpstr>
      <vt:lpstr>DestaquePorMetrica</vt:lpstr>
      <vt:lpstr>AGNES</vt:lpstr>
      <vt:lpstr>CLARANS</vt:lpstr>
      <vt:lpstr>CURE</vt:lpstr>
      <vt:lpstr>DBSCAN</vt:lpstr>
      <vt:lpstr>FCM</vt:lpstr>
      <vt:lpstr>KMEANS</vt:lpstr>
      <vt:lpstr>KMEDOIDS</vt:lpstr>
      <vt:lpstr>OPTICS</vt:lpstr>
      <vt:lpstr>ROCK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SharpFox</dc:creator>
  <cp:lastModifiedBy>SharpFox</cp:lastModifiedBy>
  <dcterms:created xsi:type="dcterms:W3CDTF">2020-06-07T20:32:35Z</dcterms:created>
  <dcterms:modified xsi:type="dcterms:W3CDTF">2020-06-16T23:03:53Z</dcterms:modified>
</cp:coreProperties>
</file>