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duuag-my.sharepoint.com/personal/eduardoa_rodriguez_edu_uag_mx/Documents/Pruebas y validacion/UAG_Pruebas_Validacion/tarea2/"/>
    </mc:Choice>
  </mc:AlternateContent>
  <xr:revisionPtr revIDLastSave="197" documentId="11_AD4D2F04E46CFB4ACB3E208D7D97DC9C693EDF17" xr6:coauthVersionLast="47" xr6:coauthVersionMax="47" xr10:uidLastSave="{3E9C86EB-965F-4D57-BE2E-F0AE9EFB82C9}"/>
  <bookViews>
    <workbookView xWindow="18450" yWindow="4530" windowWidth="19575" windowHeight="154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1" l="1"/>
  <c r="O4" i="1"/>
  <c r="O3" i="1"/>
  <c r="K11" i="1"/>
  <c r="K10" i="1"/>
  <c r="K9" i="1"/>
  <c r="K8" i="1"/>
  <c r="I11" i="1"/>
  <c r="J10" i="1"/>
  <c r="I10" i="1"/>
  <c r="I9" i="1"/>
  <c r="J9" i="1"/>
  <c r="I8" i="1"/>
  <c r="I7" i="1"/>
  <c r="I6" i="1"/>
  <c r="H11" i="1"/>
  <c r="G11" i="1"/>
  <c r="F11" i="1"/>
  <c r="G10" i="1"/>
  <c r="F10" i="1"/>
  <c r="G9" i="1"/>
  <c r="F9" i="1"/>
  <c r="G8" i="1"/>
  <c r="F8" i="1"/>
  <c r="F7" i="1"/>
  <c r="F6" i="1"/>
  <c r="H10" i="1"/>
  <c r="H9" i="1"/>
  <c r="H8" i="1"/>
  <c r="E11" i="1"/>
  <c r="E10" i="1"/>
  <c r="E9" i="1"/>
  <c r="E8" i="1"/>
  <c r="E5" i="1"/>
  <c r="E7" i="1"/>
  <c r="E6" i="1"/>
</calcChain>
</file>

<file path=xl/sharedStrings.xml><?xml version="1.0" encoding="utf-8"?>
<sst xmlns="http://schemas.openxmlformats.org/spreadsheetml/2006/main" count="29" uniqueCount="20">
  <si>
    <t>Phase</t>
  </si>
  <si>
    <t>Requirements</t>
  </si>
  <si>
    <t>Design</t>
  </si>
  <si>
    <t>Implementation</t>
  </si>
  <si>
    <t>Unit Test</t>
  </si>
  <si>
    <t>Integration Test</t>
  </si>
  <si>
    <t>System Test</t>
  </si>
  <si>
    <t>Deployed/Released</t>
  </si>
  <si>
    <t>Pregunta 1</t>
  </si>
  <si>
    <t>Bugs</t>
  </si>
  <si>
    <t>Present</t>
  </si>
  <si>
    <t>Removed</t>
  </si>
  <si>
    <t>Cost</t>
  </si>
  <si>
    <t>Pregunta 2</t>
  </si>
  <si>
    <t>Pregunta 3</t>
  </si>
  <si>
    <t>Fase</t>
  </si>
  <si>
    <t>Bugs sobrantes</t>
  </si>
  <si>
    <t>Costo total</t>
  </si>
  <si>
    <t>Requerimientos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</si>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</sst>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2" applyBorder="1"/>
    <xf numFmtId="1" fontId="1" fillId="2" borderId="1" xfId="2" applyNumberFormat="1" applyBorder="1"/>
    <xf numFmtId="1" fontId="0" fillId="0" borderId="1" xfId="0" applyNumberFormat="1" applyBorder="1"/>
    <xf numFmtId="44" fontId="0" fillId="0" borderId="1" xfId="1" applyFont="1" applyBorder="1"/>
    <xf numFmtId="44" fontId="1" fillId="2" borderId="1" xfId="1" applyFill="1" applyBorder="1"/>
    <xf numFmtId="44" fontId="0" fillId="0" borderId="0" xfId="1" applyFont="1"/>
  </cellXfs>
  <cellStyles count="3">
    <cellStyle name="20% - Énfasis5" xfId="2" builtinId="4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Costo de la calidad por etapa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Bugs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Hoja1!$M$3:$M$5</c:f>
              <c:strCache>
                <c:ptCount val="3"/>
                <c:pt idx="0">
                  <c:v>Requerimientos</c:v>
                </c:pt>
                <c:pt idx="1">
                  <c:v>Unit Test</c:v>
                </c:pt>
                <c:pt idx="2">
                  <c:v>Integration</c:v>
                </c:pt>
              </c:strCache>
            </c:strRef>
          </c:cat>
          <c:val>
            <c:numRef>
              <c:f>Hoja1!$N$3:$N$5</c:f>
              <c:numCache>
                <c:formatCode>General</c:formatCode>
                <c:ptCount val="3"/>
                <c:pt idx="0">
                  <c:v>20</c:v>
                </c:pt>
                <c:pt idx="1">
                  <c:v>75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7-4EEC-A440-4D8B2DD90561}"/>
            </c:ext>
          </c:extLst>
        </c:ser>
        <c:ser>
          <c:idx val="1"/>
          <c:order val="1"/>
          <c:tx>
            <c:v>Costo en $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Hoja1!$M$3:$M$5</c:f>
              <c:strCache>
                <c:ptCount val="3"/>
                <c:pt idx="0">
                  <c:v>Requerimientos</c:v>
                </c:pt>
                <c:pt idx="1">
                  <c:v>Unit Test</c:v>
                </c:pt>
                <c:pt idx="2">
                  <c:v>Integration</c:v>
                </c:pt>
              </c:strCache>
            </c:strRef>
          </c:cat>
          <c:val>
            <c:numRef>
              <c:f>Hoja1!$O$3:$O$5</c:f>
              <c:numCache>
                <c:formatCode>_("$"* #,##0.00_);_("$"* \(#,##0.00\);_("$"* "-"??_);_(@_)</c:formatCode>
                <c:ptCount val="3"/>
                <c:pt idx="0">
                  <c:v>20000</c:v>
                </c:pt>
                <c:pt idx="1">
                  <c:v>75000</c:v>
                </c:pt>
                <c:pt idx="2">
                  <c:v>153000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7-4EEC-A440-4D8B2DD905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17913215"/>
        <c:axId val="917914463"/>
      </c:barChart>
      <c:catAx>
        <c:axId val="91791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914463"/>
        <c:crosses val="autoZero"/>
        <c:auto val="1"/>
        <c:lblAlgn val="ctr"/>
        <c:lblOffset val="100"/>
        <c:noMultiLvlLbl val="0"/>
      </c:catAx>
      <c:valAx>
        <c:axId val="9179144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1791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528637</xdr:colOff>
      <xdr:row>12</xdr:row>
      <xdr:rowOff>152400</xdr:rowOff>
    </xdr:from>
    <xdr:to>
      <xdr:col>9</xdr:col>
      <xdr:colOff>490537</xdr:colOff>
      <xdr:row>27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C8457E-67D8-8672-6E5C-50361E4CB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B902A-B2EB-4976-99B1-F7640580BCCB}" name="Tabla1" displayName="Tabla1" ref="M2:O5" totalsRowShown="0">
  <autoFilter ref="M2:O5" xr:uid="{FFBB902A-B2EB-4976-99B1-F7640580BCCB}"/>
  <tableColumns count="3">
    <tableColumn id="1" xr3:uid="{6BA96C0B-FDB7-43EE-B255-B446B2325957}" name="Fase"/>
    <tableColumn id="2" xr3:uid="{DD2F055D-7139-48FE-89D8-C829C4C2F759}" name="Bugs sobrantes"/>
    <tableColumn id="3" xr3:uid="{B7BF9E7A-7A77-471E-AEE5-E1D20ABDCCAF}" name="Costo total" dataCellStyle="Moneda">
      <calculatedColumnFormula>N3*1000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workbookViewId="0">
      <selection activeCell="M26" sqref="M26"/>
    </sheetView>
  </sheetViews>
  <sheetFormatPr baseColWidth="10" defaultColWidth="9.140625" defaultRowHeight="15" x14ac:dyDescent="0.25"/>
  <cols>
    <col min="2" max="2" width="18.7109375" bestFit="1" customWidth="1"/>
    <col min="4" max="4" width="9.42578125" bestFit="1" customWidth="1"/>
    <col min="5" max="5" width="11.5703125" bestFit="1" customWidth="1"/>
    <col min="8" max="8" width="11.5703125" bestFit="1" customWidth="1"/>
    <col min="11" max="11" width="12.5703125" bestFit="1" customWidth="1"/>
    <col min="13" max="13" width="15.28515625" bestFit="1" customWidth="1"/>
    <col min="14" max="14" width="16.42578125" customWidth="1"/>
    <col min="15" max="15" width="12.7109375" customWidth="1"/>
  </cols>
  <sheetData>
    <row r="2" spans="2:15" x14ac:dyDescent="0.25">
      <c r="B2" s="1"/>
      <c r="C2" s="1" t="s">
        <v>8</v>
      </c>
      <c r="D2" s="1"/>
      <c r="E2" s="1"/>
      <c r="F2" s="1" t="s">
        <v>13</v>
      </c>
      <c r="G2" s="1"/>
      <c r="H2" s="1"/>
      <c r="I2" s="1" t="s">
        <v>14</v>
      </c>
      <c r="J2" s="1"/>
      <c r="K2" s="1"/>
      <c r="M2" t="s">
        <v>15</v>
      </c>
      <c r="N2" t="s">
        <v>16</v>
      </c>
      <c r="O2" t="s">
        <v>17</v>
      </c>
    </row>
    <row r="3" spans="2:15" x14ac:dyDescent="0.25">
      <c r="B3" s="1"/>
      <c r="C3" s="1" t="s">
        <v>9</v>
      </c>
      <c r="D3" s="1"/>
      <c r="E3" s="1"/>
      <c r="F3" s="1" t="s">
        <v>9</v>
      </c>
      <c r="G3" s="1"/>
      <c r="H3" s="1"/>
      <c r="I3" s="1" t="s">
        <v>9</v>
      </c>
      <c r="J3" s="1"/>
      <c r="K3" s="1"/>
      <c r="M3" t="s">
        <v>18</v>
      </c>
      <c r="N3">
        <v>20</v>
      </c>
      <c r="O3" s="7">
        <f>N3*1000</f>
        <v>20000</v>
      </c>
    </row>
    <row r="4" spans="2:15" x14ac:dyDescent="0.25">
      <c r="B4" s="2" t="s">
        <v>0</v>
      </c>
      <c r="C4" s="2" t="s">
        <v>10</v>
      </c>
      <c r="D4" s="2" t="s">
        <v>11</v>
      </c>
      <c r="E4" s="2" t="s">
        <v>12</v>
      </c>
      <c r="F4" s="2" t="s">
        <v>10</v>
      </c>
      <c r="G4" s="2" t="s">
        <v>11</v>
      </c>
      <c r="H4" s="2" t="s">
        <v>12</v>
      </c>
      <c r="I4" s="2" t="s">
        <v>10</v>
      </c>
      <c r="J4" s="2" t="s">
        <v>11</v>
      </c>
      <c r="K4" s="2" t="s">
        <v>12</v>
      </c>
      <c r="M4" t="s">
        <v>4</v>
      </c>
      <c r="N4">
        <v>75</v>
      </c>
      <c r="O4" s="7">
        <f>N4*1000</f>
        <v>75000</v>
      </c>
    </row>
    <row r="5" spans="2:15" x14ac:dyDescent="0.25">
      <c r="B5" s="1" t="s">
        <v>1</v>
      </c>
      <c r="C5" s="1">
        <v>90</v>
      </c>
      <c r="D5" s="1">
        <v>59</v>
      </c>
      <c r="E5" s="5">
        <f>D5*1</f>
        <v>59</v>
      </c>
      <c r="F5" s="1">
        <v>90</v>
      </c>
      <c r="G5" s="1">
        <v>0</v>
      </c>
      <c r="H5" s="5">
        <v>0</v>
      </c>
      <c r="I5" s="1">
        <v>90</v>
      </c>
      <c r="J5" s="1">
        <v>0</v>
      </c>
      <c r="K5" s="5">
        <v>0</v>
      </c>
      <c r="M5" t="s">
        <v>19</v>
      </c>
      <c r="N5">
        <v>153</v>
      </c>
      <c r="O5" s="7">
        <f>N5*1000</f>
        <v>153000</v>
      </c>
    </row>
    <row r="6" spans="2:15" x14ac:dyDescent="0.25">
      <c r="B6" s="2" t="s">
        <v>2</v>
      </c>
      <c r="C6" s="3">
        <v>120</v>
      </c>
      <c r="D6" s="2">
        <v>109</v>
      </c>
      <c r="E6" s="6">
        <f>D6*2</f>
        <v>218</v>
      </c>
      <c r="F6" s="2">
        <f>F5*1.5+120</f>
        <v>255</v>
      </c>
      <c r="G6" s="2">
        <v>0</v>
      </c>
      <c r="H6" s="6">
        <v>0</v>
      </c>
      <c r="I6" s="2">
        <f>(I5-J5)*1.5+120</f>
        <v>255</v>
      </c>
      <c r="J6" s="2">
        <v>0</v>
      </c>
      <c r="K6" s="6">
        <v>0</v>
      </c>
    </row>
    <row r="7" spans="2:15" x14ac:dyDescent="0.25">
      <c r="B7" s="1" t="s">
        <v>3</v>
      </c>
      <c r="C7" s="1">
        <v>237</v>
      </c>
      <c r="D7" s="1">
        <v>142</v>
      </c>
      <c r="E7" s="5">
        <f>D7*5</f>
        <v>710</v>
      </c>
      <c r="F7" s="4">
        <f>F6*1.5+150</f>
        <v>532.5</v>
      </c>
      <c r="G7" s="1">
        <v>0</v>
      </c>
      <c r="H7" s="5">
        <v>0</v>
      </c>
      <c r="I7" s="4">
        <f>(I6-J6)*1.5+150</f>
        <v>532.5</v>
      </c>
      <c r="J7" s="1">
        <v>0</v>
      </c>
      <c r="K7" s="5">
        <v>0</v>
      </c>
    </row>
    <row r="8" spans="2:15" x14ac:dyDescent="0.25">
      <c r="B8" s="2" t="s">
        <v>4</v>
      </c>
      <c r="C8" s="2">
        <v>105</v>
      </c>
      <c r="D8" s="2">
        <v>53</v>
      </c>
      <c r="E8" s="6">
        <f>D8*10</f>
        <v>530</v>
      </c>
      <c r="F8" s="3">
        <f>F7+10</f>
        <v>542.5</v>
      </c>
      <c r="G8" s="3">
        <f>F8/2</f>
        <v>271.25</v>
      </c>
      <c r="H8" s="6">
        <f>G8*10</f>
        <v>2712.5</v>
      </c>
      <c r="I8" s="3">
        <f>(I7-J7)*1+10</f>
        <v>542.5</v>
      </c>
      <c r="J8" s="2">
        <v>0</v>
      </c>
      <c r="K8" s="6">
        <f>J8*10</f>
        <v>0</v>
      </c>
    </row>
    <row r="9" spans="2:15" x14ac:dyDescent="0.25">
      <c r="B9" s="1" t="s">
        <v>5</v>
      </c>
      <c r="C9" s="1">
        <v>62</v>
      </c>
      <c r="D9" s="1">
        <v>31</v>
      </c>
      <c r="E9" s="5">
        <f>D9*50</f>
        <v>1550</v>
      </c>
      <c r="F9" s="4">
        <f>(F8-G8)+10</f>
        <v>281.25</v>
      </c>
      <c r="G9" s="4">
        <f>F9/2</f>
        <v>140.625</v>
      </c>
      <c r="H9" s="5">
        <f>G9*50</f>
        <v>7031.25</v>
      </c>
      <c r="I9" s="4">
        <f>(I8-J8)*1+10</f>
        <v>552.5</v>
      </c>
      <c r="J9" s="4">
        <f>I9/2</f>
        <v>276.25</v>
      </c>
      <c r="K9" s="5">
        <f>J9*50</f>
        <v>13812.5</v>
      </c>
    </row>
    <row r="10" spans="2:15" x14ac:dyDescent="0.25">
      <c r="B10" s="2" t="s">
        <v>6</v>
      </c>
      <c r="C10" s="2">
        <v>41</v>
      </c>
      <c r="D10" s="2">
        <v>21</v>
      </c>
      <c r="E10" s="6">
        <f>D10*100</f>
        <v>2100</v>
      </c>
      <c r="F10" s="3">
        <f>(F9-G9)+10</f>
        <v>150.625</v>
      </c>
      <c r="G10" s="3">
        <f>F10/2</f>
        <v>75.3125</v>
      </c>
      <c r="H10" s="6">
        <f>G10*100</f>
        <v>7531.25</v>
      </c>
      <c r="I10" s="3">
        <f>(I9-J9)*1+10</f>
        <v>286.25</v>
      </c>
      <c r="J10" s="3">
        <f>I10/2</f>
        <v>143.125</v>
      </c>
      <c r="K10" s="6">
        <f>J10*100</f>
        <v>14312.5</v>
      </c>
    </row>
    <row r="11" spans="2:15" x14ac:dyDescent="0.25">
      <c r="B11" s="1" t="s">
        <v>7</v>
      </c>
      <c r="C11" s="1">
        <v>20</v>
      </c>
      <c r="D11" s="1">
        <v>20</v>
      </c>
      <c r="E11" s="5">
        <f>D11*1000</f>
        <v>20000</v>
      </c>
      <c r="F11" s="4">
        <f>(F10-G10)</f>
        <v>75.3125</v>
      </c>
      <c r="G11" s="4">
        <f>F11</f>
        <v>75.3125</v>
      </c>
      <c r="H11" s="5">
        <f>G11*1000</f>
        <v>75312.5</v>
      </c>
      <c r="I11" s="4">
        <f>(I10-J10)*1+10</f>
        <v>153.125</v>
      </c>
      <c r="J11" s="1">
        <v>153</v>
      </c>
      <c r="K11" s="5">
        <f>J11*1000</f>
        <v>153000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</dc:creator>
  <cp:lastModifiedBy>Eduardo Alberto Rodriguez Garcia</cp:lastModifiedBy>
  <dcterms:created xsi:type="dcterms:W3CDTF">2015-06-05T18:19:34Z</dcterms:created>
  <dcterms:modified xsi:type="dcterms:W3CDTF">2022-06-03T20:08:20Z</dcterms:modified>
</cp:coreProperties>
</file>